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LZA BEATRIZ ADACHI\Documents\Carnaval SA\Administrativa\Procesos 2016\Invitaciones\Invitaciones\"/>
    </mc:Choice>
  </mc:AlternateContent>
  <bookViews>
    <workbookView xWindow="0" yWindow="0" windowWidth="20490" windowHeight="7755"/>
  </bookViews>
  <sheets>
    <sheet name="Programacion" sheetId="11" r:id="rId1"/>
    <sheet name=" 1 Tarima " sheetId="1" r:id="rId2"/>
    <sheet name="2 Iluminacion " sheetId="2" r:id="rId3"/>
    <sheet name="3 Sonido" sheetId="3" r:id="rId4"/>
    <sheet name="4 Produccion Audiovisual " sheetId="4" r:id="rId5"/>
    <sheet name="5 Techo" sheetId="5" r:id="rId6"/>
    <sheet name="6 Plantas Electricas" sheetId="6" r:id="rId7"/>
    <sheet name="7 Backline" sheetId="7" r:id="rId8"/>
    <sheet name="8 Menaje" sheetId="9" r:id="rId9"/>
    <sheet name="9 Escenografia" sheetId="10" r:id="rId10"/>
  </sheets>
  <definedNames>
    <definedName name="_xlnm.Print_Area" localSheetId="1">' 1 Tarima '!$A$1:$F$30</definedName>
    <definedName name="_xlnm.Print_Area" localSheetId="2">'2 Iluminacion '!$A$1:$E$70</definedName>
    <definedName name="_xlnm.Print_Area" localSheetId="3">'3 Sonido'!$A$2:$D$128</definedName>
    <definedName name="_xlnm.Print_Area" localSheetId="4">'4 Produccion Audiovisual '!$A$1:$E$56</definedName>
    <definedName name="_xlnm.Print_Area" localSheetId="5">'5 Techo'!$A$1:$E$31</definedName>
    <definedName name="_xlnm.Print_Area" localSheetId="6">'6 Plantas Electricas'!$A$1:$F$42</definedName>
    <definedName name="_xlnm.Print_Area" localSheetId="7">'7 Backline'!$A$1:$D$54</definedName>
    <definedName name="_xlnm.Print_Area" localSheetId="8">'8 Menaje'!$A$1:$E$128</definedName>
    <definedName name="_xlnm.Print_Area" localSheetId="9">'9 Escenografia'!$A$1:$E$52</definedName>
    <definedName name="_xlnm.Print_Area" localSheetId="0">Programacion!$A$1:$G$100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4" l="1"/>
  <c r="D46" i="4"/>
  <c r="E8" i="1"/>
  <c r="D6" i="7"/>
  <c r="D5" i="7"/>
  <c r="E17" i="6"/>
  <c r="D26" i="4"/>
  <c r="D9" i="4"/>
  <c r="E46" i="10"/>
  <c r="E45" i="10"/>
  <c r="E40" i="10"/>
  <c r="E39" i="10"/>
  <c r="E33" i="10"/>
  <c r="E32" i="10"/>
  <c r="E25" i="10"/>
  <c r="E24" i="10"/>
  <c r="E19" i="10"/>
  <c r="E18" i="10"/>
  <c r="E13" i="10"/>
  <c r="E12" i="10"/>
  <c r="E7" i="10"/>
  <c r="E6" i="10"/>
  <c r="E5" i="10"/>
  <c r="E8" i="10"/>
  <c r="E15" i="10"/>
  <c r="E21" i="10"/>
  <c r="E27" i="10"/>
  <c r="E35" i="10"/>
  <c r="E42" i="10"/>
  <c r="E48" i="10"/>
  <c r="D109" i="9"/>
  <c r="D71" i="9"/>
  <c r="D45" i="9"/>
  <c r="D46" i="9"/>
  <c r="D37" i="9"/>
  <c r="D30" i="9"/>
  <c r="D11" i="9"/>
  <c r="D125" i="9"/>
  <c r="D124" i="9"/>
  <c r="D126" i="9"/>
  <c r="D123" i="9"/>
  <c r="D118" i="9"/>
  <c r="D117" i="9"/>
  <c r="D116" i="9"/>
  <c r="D111" i="9"/>
  <c r="D110" i="9"/>
  <c r="D108" i="9"/>
  <c r="D107" i="9"/>
  <c r="D106" i="9"/>
  <c r="D105" i="9"/>
  <c r="D100" i="9"/>
  <c r="D99" i="9"/>
  <c r="D98" i="9"/>
  <c r="D93" i="9"/>
  <c r="D92" i="9"/>
  <c r="D91" i="9"/>
  <c r="D86" i="9"/>
  <c r="D85" i="9"/>
  <c r="D84" i="9"/>
  <c r="D83" i="9"/>
  <c r="D82" i="9"/>
  <c r="D81" i="9"/>
  <c r="D80" i="9"/>
  <c r="D79" i="9"/>
  <c r="D74" i="9"/>
  <c r="D73" i="9"/>
  <c r="D72" i="9"/>
  <c r="D70" i="9"/>
  <c r="D69" i="9"/>
  <c r="D68" i="9"/>
  <c r="D67" i="9"/>
  <c r="D66" i="9"/>
  <c r="D61" i="9"/>
  <c r="D60" i="9"/>
  <c r="D59" i="9"/>
  <c r="D54" i="9"/>
  <c r="D53" i="9"/>
  <c r="D52" i="9"/>
  <c r="D47" i="9"/>
  <c r="D44" i="9"/>
  <c r="D43" i="9"/>
  <c r="D38" i="9"/>
  <c r="D36" i="9"/>
  <c r="D35" i="9"/>
  <c r="D31" i="9"/>
  <c r="D29" i="9"/>
  <c r="D28" i="9"/>
  <c r="D23" i="9"/>
  <c r="D22" i="9"/>
  <c r="D21" i="9"/>
  <c r="D15" i="9"/>
  <c r="D14" i="9"/>
  <c r="D13" i="9"/>
  <c r="D12" i="9"/>
  <c r="D10" i="9"/>
  <c r="D9" i="9"/>
  <c r="D8" i="9"/>
  <c r="D7" i="9"/>
  <c r="D6" i="9"/>
  <c r="D5" i="9"/>
  <c r="D4" i="9"/>
  <c r="D50" i="7"/>
  <c r="D49" i="7"/>
  <c r="D48" i="7"/>
  <c r="D47" i="7"/>
  <c r="D46" i="7"/>
  <c r="D45" i="7"/>
  <c r="D44" i="7"/>
  <c r="D43" i="7"/>
  <c r="D42" i="7"/>
  <c r="D41" i="7"/>
  <c r="D40" i="7"/>
  <c r="D39" i="7"/>
  <c r="D34" i="7"/>
  <c r="D33" i="7"/>
  <c r="D28" i="7"/>
  <c r="D29" i="7"/>
  <c r="D23" i="7"/>
  <c r="D22" i="7"/>
  <c r="D24" i="7"/>
  <c r="D21" i="7"/>
  <c r="D20" i="7"/>
  <c r="D19" i="7"/>
  <c r="D18" i="7"/>
  <c r="D17" i="7"/>
  <c r="D16" i="7"/>
  <c r="D15" i="7"/>
  <c r="D14" i="7"/>
  <c r="D13" i="7"/>
  <c r="D12" i="7"/>
  <c r="D11" i="7"/>
  <c r="D7" i="7"/>
  <c r="D4" i="7"/>
  <c r="D35" i="7"/>
  <c r="D54" i="7"/>
  <c r="D51" i="7"/>
  <c r="E51" i="10"/>
  <c r="D112" i="9"/>
  <c r="D17" i="9"/>
  <c r="D24" i="9"/>
  <c r="D32" i="9"/>
  <c r="D39" i="9"/>
  <c r="D48" i="9"/>
  <c r="E41" i="6"/>
  <c r="E8" i="6"/>
  <c r="E36" i="6"/>
  <c r="E29" i="6"/>
  <c r="E23" i="6"/>
  <c r="E18" i="6"/>
  <c r="E12" i="6"/>
  <c r="E7" i="6"/>
  <c r="E6" i="6"/>
  <c r="C132" i="3"/>
  <c r="C131" i="3"/>
  <c r="D29" i="5"/>
  <c r="D25" i="5"/>
  <c r="D19" i="5"/>
  <c r="D14" i="5"/>
  <c r="D9" i="5"/>
  <c r="D4" i="5"/>
  <c r="D53" i="4"/>
  <c r="D37" i="4"/>
  <c r="D18" i="4"/>
  <c r="D10" i="4"/>
  <c r="D8" i="4"/>
  <c r="D7" i="4"/>
  <c r="D6" i="4"/>
  <c r="D52" i="4"/>
  <c r="D51" i="4"/>
  <c r="D45" i="4"/>
  <c r="D44" i="4"/>
  <c r="D43" i="4"/>
  <c r="D42" i="4"/>
  <c r="D41" i="4"/>
  <c r="D35" i="4"/>
  <c r="D34" i="4"/>
  <c r="D33" i="4"/>
  <c r="D32" i="4"/>
  <c r="D31" i="4"/>
  <c r="D25" i="4"/>
  <c r="D24" i="4"/>
  <c r="D23" i="4"/>
  <c r="D22" i="4"/>
  <c r="D17" i="4"/>
  <c r="D16" i="4"/>
  <c r="D5" i="4"/>
  <c r="C116" i="3"/>
  <c r="C96" i="3"/>
  <c r="C75" i="3"/>
  <c r="C55" i="3"/>
  <c r="C37" i="3"/>
  <c r="C22" i="3"/>
  <c r="E30" i="1"/>
  <c r="E25" i="1"/>
  <c r="E32" i="1"/>
  <c r="D65" i="2"/>
  <c r="D64" i="2"/>
  <c r="D63" i="2"/>
  <c r="D62" i="2"/>
  <c r="D61" i="2"/>
  <c r="D60" i="2"/>
  <c r="D54" i="2"/>
  <c r="D53" i="2"/>
  <c r="D52" i="2"/>
  <c r="D51" i="2"/>
  <c r="D50" i="2"/>
  <c r="D49" i="2"/>
  <c r="D48" i="2"/>
  <c r="D47" i="2"/>
  <c r="D46" i="2"/>
  <c r="D42" i="2"/>
  <c r="D41" i="2"/>
  <c r="D40" i="2"/>
  <c r="D39" i="2"/>
  <c r="D38" i="2"/>
  <c r="D37" i="2"/>
  <c r="D36" i="2"/>
  <c r="D35" i="2"/>
  <c r="D43" i="2"/>
  <c r="D31" i="2"/>
  <c r="D30" i="2"/>
  <c r="D29" i="2"/>
  <c r="D28" i="2"/>
  <c r="D27" i="2"/>
  <c r="D26" i="2"/>
  <c r="D25" i="2"/>
  <c r="D24" i="2"/>
  <c r="D23" i="2"/>
  <c r="D19" i="2"/>
  <c r="D18" i="2"/>
  <c r="D17" i="2"/>
  <c r="D20" i="2"/>
  <c r="D13" i="2"/>
  <c r="D12" i="2"/>
  <c r="D11" i="2"/>
  <c r="D10" i="2"/>
  <c r="D9" i="2"/>
  <c r="D8" i="2"/>
  <c r="D6" i="2"/>
  <c r="D5" i="2"/>
  <c r="E29" i="1"/>
  <c r="E28" i="1"/>
  <c r="E27" i="1"/>
  <c r="E18" i="1"/>
  <c r="C29" i="1"/>
  <c r="C27" i="1"/>
  <c r="C24" i="1"/>
  <c r="E24" i="1"/>
  <c r="C23" i="1"/>
  <c r="E23" i="1"/>
  <c r="C22" i="1"/>
  <c r="E22" i="1"/>
  <c r="C21" i="1"/>
  <c r="E21" i="1"/>
  <c r="C17" i="1"/>
  <c r="E17" i="1"/>
  <c r="C16" i="1"/>
  <c r="E16" i="1"/>
  <c r="C15" i="1"/>
  <c r="E15" i="1"/>
  <c r="E19" i="1"/>
  <c r="C11" i="1"/>
  <c r="E11" i="1"/>
  <c r="E13" i="1"/>
  <c r="E7" i="1"/>
  <c r="E6" i="1"/>
  <c r="E5" i="1"/>
  <c r="E9" i="1"/>
  <c r="D14" i="2"/>
  <c r="D69" i="2"/>
  <c r="D27" i="4"/>
  <c r="D55" i="9"/>
  <c r="D62" i="9"/>
  <c r="D75" i="9"/>
  <c r="D87" i="9"/>
  <c r="D12" i="4"/>
  <c r="D55" i="4"/>
  <c r="D47" i="4"/>
  <c r="D32" i="2"/>
  <c r="D55" i="2"/>
  <c r="D66" i="2"/>
  <c r="D94" i="9"/>
  <c r="D101" i="9"/>
  <c r="D119" i="9"/>
  <c r="D128" i="9"/>
</calcChain>
</file>

<file path=xl/sharedStrings.xml><?xml version="1.0" encoding="utf-8"?>
<sst xmlns="http://schemas.openxmlformats.org/spreadsheetml/2006/main" count="872" uniqueCount="364">
  <si>
    <t>TARIMAS</t>
  </si>
  <si>
    <t xml:space="preserve">Lectura del Bando                                                              Sabado 16 de Enero 2016 /                                                Plaza de la Paz </t>
  </si>
  <si>
    <t>Cant</t>
  </si>
  <si>
    <t>AREA MT2</t>
  </si>
  <si>
    <t>TOTAL</t>
  </si>
  <si>
    <t>OBSERVACIONES</t>
  </si>
  <si>
    <t>Se requiere todo el montaje para el ensayo el 16 de Enero/15.</t>
  </si>
  <si>
    <t>Area de Trabajo de 4,88 x 4,88</t>
  </si>
  <si>
    <t>House Mix de 4,88 x 3,60 a 2 niveles de 80 cm y 1,20 con Escalera</t>
  </si>
  <si>
    <t xml:space="preserve">TOTAL </t>
  </si>
  <si>
    <t>Viernes de Reina y Orquestas                                             Viernes 22 de enero de 2016                                             Cancha La Magdalena</t>
  </si>
  <si>
    <t>Se requiere montaje completo el dia 22 de enero dia del evento a las 10 a.m.</t>
  </si>
  <si>
    <t xml:space="preserve">Fiesta de Comparsas y Fiesta Danzas y Cumbias                   Sabado 23 y Domingo 24  de Enero de 2016                  Estadio Romelio Martinez </t>
  </si>
  <si>
    <t xml:space="preserve">PISO DE 4,88 X 3,66 PINTADO DE NEGRO ( AREA SCAFFOLD MUSICOS) con escaleras independiente cada una </t>
  </si>
  <si>
    <r>
      <t xml:space="preserve">Area de Trabajo: 4,88 m ANCHO  x 6.10 DE FONDO </t>
    </r>
    <r>
      <rPr>
        <sz val="9"/>
        <color indexed="8"/>
        <rFont val="Century Gothic"/>
        <family val="2"/>
      </rPr>
      <t xml:space="preserve"> m x 1,60 m h</t>
    </r>
  </si>
  <si>
    <t xml:space="preserve">Gran Noche de Coronaciones; Reyes Infantiles, Rey momo y Reina de Reinas.                                                               Sabado 30 de Enero 2016 /                                           Estadio Romelio Martinez </t>
  </si>
  <si>
    <r>
      <t>18</t>
    </r>
    <r>
      <rPr>
        <sz val="9"/>
        <color indexed="8"/>
        <rFont val="Century Gothic"/>
        <family val="2"/>
      </rPr>
      <t>m x 16m x 1,60m h con 3 rampas de 2.44 m de ancho (2 laterales y 1 back) y faldón negro en su totalidad. PINTADA DE NEGRO CON CINTA ANCHA ENTRE LAS JUNTAS. MADERA SIN CLAVOS NI  GRAPAS ( BAILES SIN ZAPATOS)</t>
    </r>
  </si>
  <si>
    <t xml:space="preserve">Se requiere montaje completo el dia 29 de enero a las 10 am dia anterior  al evento para ensayo  para ensayo de los reyes Infantiles y porterior reinas de reinas </t>
  </si>
  <si>
    <t>PISO DE 4,88 X 3,66 PINTADO DE NEGRO ( AREA SCAFFOLD MUSICOS) # 2</t>
  </si>
  <si>
    <r>
      <t xml:space="preserve">Area de Trabajo: 4,88 m ANCHO  x 6.10 DE FONDO </t>
    </r>
    <r>
      <rPr>
        <sz val="9"/>
        <color indexed="8"/>
        <rFont val="Century Gothic"/>
        <family val="2"/>
      </rPr>
      <t xml:space="preserve"> m x 1,60 m h # 1</t>
    </r>
  </si>
  <si>
    <r>
      <t>Sebre Tarimas 4</t>
    </r>
    <r>
      <rPr>
        <sz val="9"/>
        <color indexed="8"/>
        <rFont val="Century Gothic"/>
        <family val="2"/>
      </rPr>
      <t>,88 m x 4,88 m x 0,40 m h con ruedas y faldón negro, # 2</t>
    </r>
  </si>
  <si>
    <t>Festival de Tradición                                                         Danzas de Relacion Especiales y Encuentro de letanias              Martes 9 de Febrero 2016 /                                              Plaza de la Paz</t>
  </si>
  <si>
    <t>12m x 12m x 1,60m h con 3 rampas (2 laterales y 1 back y faldón negro en su totalidad a 2 niveles pintada de negro con cintas en las juntas</t>
  </si>
  <si>
    <t>Se requiere montaje completo el Lunes  9 de Febrero a las 10 am</t>
  </si>
  <si>
    <t>Vr Mt2</t>
  </si>
  <si>
    <t>Se requiere montaje completo a las 10 am del dia del evento. SON DOS DIAS DE EVENTO</t>
  </si>
  <si>
    <t xml:space="preserve">Se requiere montaje completo el dia 29 de enero a las 10 am dia anterior  al evento para ensayo   de los reyes Infantiles y  reinas de reinas </t>
  </si>
  <si>
    <t>SERVICIO DE ILUMINACION</t>
  </si>
  <si>
    <t xml:space="preserve">Lectura del Bando                                              Sabado 16 de Enero 2016 /                                  Plaza de la Paz </t>
  </si>
  <si>
    <t xml:space="preserve">Cantidad </t>
  </si>
  <si>
    <t xml:space="preserve">Vr Unitario </t>
  </si>
  <si>
    <t xml:space="preserve">Vr Total </t>
  </si>
  <si>
    <t>Observaciones</t>
  </si>
  <si>
    <t>Optipar con cables de señal DMX</t>
  </si>
  <si>
    <t>Se requiere montaje para prueba y programación el día 14 de enero y para ensayo completo  el dia 15 de Enero en horas de la noche.</t>
  </si>
  <si>
    <t>Pard Leds de 3wats con cables de señal DMX</t>
  </si>
  <si>
    <t>Minibrutos</t>
  </si>
  <si>
    <t>Cabezas Móviles  Wash</t>
  </si>
  <si>
    <t>Seguidores de 2500W</t>
  </si>
  <si>
    <t>Consola de Luces</t>
  </si>
  <si>
    <t>Máquinas de Humo con ventilador</t>
  </si>
  <si>
    <t>Cantidad</t>
  </si>
  <si>
    <t>Pard Leds de 3wats</t>
  </si>
  <si>
    <t>Se requiere montaje a las 8 am del dia 16 de Enero</t>
  </si>
  <si>
    <t>TRUSS DE 3 MTS PARA LUCES con cables de señal DMX</t>
  </si>
  <si>
    <t>Viernes de Reina y Orquestas                           Viernes 22 de enero de 2016 /                         Cancha La Magdalena</t>
  </si>
  <si>
    <t>Se requiere montaje completo el 22 de Enero a las 12:00 m.</t>
  </si>
  <si>
    <t>Pares de 5 wats dimerizados para Backin</t>
  </si>
  <si>
    <t>Consola de luces</t>
  </si>
  <si>
    <t xml:space="preserve">Fiesta de Comparsas y Fiesta Danzas y Cumbias Sabado 23 y Domingo 24  de Enero de 2016 /                  Estadio Romelio Martinez </t>
  </si>
  <si>
    <t>Par de Leds de 3 w</t>
  </si>
  <si>
    <t>Optipar</t>
  </si>
  <si>
    <t>|</t>
  </si>
  <si>
    <t xml:space="preserve">Gran Noche de Coronaciones; Reyes Infantiles, Rey momo y Reina de Reinas.                                     Sabado 30 de Enero 2016 /                                       Estadio Romelio Martinez </t>
  </si>
  <si>
    <t>Par de Leds de 3 w con cables señal DMX</t>
  </si>
  <si>
    <t>Optipar CON CABLES SEÑAL DMX</t>
  </si>
  <si>
    <t>CONSOLA DE LUCES</t>
  </si>
  <si>
    <t>Festival de Tradición                                             Danzas de Relacion Especiales y Encuentro de letanias                                                                 Martes 9 de Febrero 2016 /                                 Plaza de la Paz</t>
  </si>
  <si>
    <t>Se requiere montaje completo para el dia 9 de Febrero a las 8 a.m.</t>
  </si>
  <si>
    <t>Pard Leds de 3wats CON CABLE DE SEÑAL DMX</t>
  </si>
  <si>
    <t>GRAN TOTAL OFERTA</t>
  </si>
  <si>
    <t>EVENTO DE DOS DIAS.   Se requiere el equipo listo para funcionamiento el 23 de Enero a las 8 a.m.</t>
  </si>
  <si>
    <t xml:space="preserve">GRAN TOTAL OFERTA </t>
  </si>
  <si>
    <t xml:space="preserve"> </t>
  </si>
  <si>
    <t xml:space="preserve">Lectura del Bando                                                                                                           Sabado 16 de Enero 2016 /                                                                                                   Plaza de la Paz </t>
  </si>
  <si>
    <t>Cantidades</t>
  </si>
  <si>
    <t>Precio</t>
  </si>
  <si>
    <t>Sub Bajos</t>
  </si>
  <si>
    <t>Monitores de Piso Bi-amplificados de 12" x 2"</t>
  </si>
  <si>
    <t>Side Fill Stereo (4 Hi pass + 2 Subs x lado)-LINE ARRAY</t>
  </si>
  <si>
    <t>Consola Digital 48 canales</t>
  </si>
  <si>
    <t>Snake Whirlwind Concert 56 x 12 Sub Snakes</t>
  </si>
  <si>
    <t>Cables XLR</t>
  </si>
  <si>
    <t>Cables de Plug 1/4 x plug 1/4</t>
  </si>
  <si>
    <t>Set de Micrófonos completos (32)</t>
  </si>
  <si>
    <t>Set de Stands tipo boom y mini boom, claws LP</t>
  </si>
  <si>
    <t>Tapacables para escenario</t>
  </si>
  <si>
    <t>Sistema Eléctrico Stage, Monitores y Áreas de trabajo</t>
  </si>
  <si>
    <t>Caja de Prensa de 12 Salidas</t>
  </si>
  <si>
    <t>Torre de Relevo en la Carrera 45: cuatro (4) cabinas  line array - dos bajos colgados en su estructura y forrado en polisombra negra.</t>
  </si>
  <si>
    <t xml:space="preserve">Carpa Para Consola y aforada </t>
  </si>
  <si>
    <t>Sistema Principal Line Array Long Throw colgado en Gynuss con Planta Electrica incluida. El video tomará la energia de esta planta.</t>
  </si>
  <si>
    <t>Se requiere montaje completo para el dia del evento 17 de enero a las 7 a.m.</t>
  </si>
  <si>
    <t>Side Fill Stereo (4 Hi pass + 2 Subs x lado)-Line Array</t>
  </si>
  <si>
    <t>Viernes de Reina y Orquestas                                                                  Viernes 22 de enero de 2016 /                                                                 Cancha La Magdalena</t>
  </si>
  <si>
    <t xml:space="preserve">Sistema Principal Line Array Long Throw colgado en andamios forrados con polisombra negra Y PLANTA DE SONIDO ( video se pega a esa planta) </t>
  </si>
  <si>
    <t>Se requiere montaje completo a las 10:00  a.m. el dia del evento.</t>
  </si>
  <si>
    <t xml:space="preserve">Fiesta de Comparsas y Fiesta Danzas y Cumbias                                     Sabado 23 y Domingo 24  de Enero de 2016 /                                            Estadio Romelio Martinez </t>
  </si>
  <si>
    <t>Front Fill</t>
  </si>
  <si>
    <t>Side Fill Stereo (4 Hi pass + 2 Subs x lado) LINE ARRAY</t>
  </si>
  <si>
    <t>Set de Micrófonos + Direct Boxes</t>
  </si>
  <si>
    <t xml:space="preserve">Reproductor CD-USB -DVD y Formatos digitales cables 2x1 </t>
  </si>
  <si>
    <t xml:space="preserve">Gran Noche de Coronaciones; Reyes Infantiles, Rey momo y Reina de Reinas.                                     Sabado 30 de Enero 2016 /                                                                          Estadio Romelio Martinez </t>
  </si>
  <si>
    <t>Carpas de 4m x 4m</t>
  </si>
  <si>
    <t>Sistema Principal Line Array Long Throw con sus respectivos scaffolds forrados en polisombra negra-Incluir planta electrica para sonido y video.</t>
  </si>
  <si>
    <t>REPRODUCTOR POR CD-USB -DVD Y FORMATOS DIGITALES</t>
  </si>
  <si>
    <t>Festival de Tradición Danzas de Relacion Especiales y Encuentro de letanias                                                                 Martes 9 de Febrero 2016 /                                                                         Plaza de la Paz</t>
  </si>
  <si>
    <t>Sistema Principal Line Array Long Throw colgado en andamios forrados con polisombra negra. Incluir Planta electrica para sonido y video.</t>
  </si>
  <si>
    <t>Side Fill Stereo Line Array, tres (3) cabinas mas un sub por lado.</t>
  </si>
  <si>
    <t>SONIDO PARA CARROZAS: Sabado 6 de Febrero de 2016</t>
  </si>
  <si>
    <t>Deben estar listo el dia Viernes 5 de febrero a las 8:00 pm</t>
  </si>
  <si>
    <t>Sonido para trailer cuatro(4) bajos, ocho (8) cabinas, ocho(8) monitores de piso - consola de 32 canales-set de microfonos completos-cables-bases-planta electrica-reproductor de DVD-USB</t>
  </si>
  <si>
    <t>Sistema inalambrico de transmision de señal de audio del trailer a la carrozas de la Reina.</t>
  </si>
  <si>
    <t>SERVICIO DE AMPLIFICACION</t>
  </si>
  <si>
    <r>
      <t xml:space="preserve">Consola Digital </t>
    </r>
    <r>
      <rPr>
        <sz val="10"/>
        <color indexed="8"/>
        <rFont val="Century Gothic"/>
        <family val="2"/>
      </rPr>
      <t>48 Ch.</t>
    </r>
  </si>
  <si>
    <t>Viernes de Reina y Orquestas  Viernes 22 de enero de 2016 /  Cancha La Magdalena</t>
  </si>
  <si>
    <t>Se requiere Montaje Completo el 23 de Enero de 2016 A LAS 10:00 am, EVENTO POR DOS DIAS</t>
  </si>
  <si>
    <t>La disposicion de los cables debe ser en perfecto orden, estos deben ser encauchetados y de color negro. Las cajas de sonido deben cubrirse con polisombra.  Para cruzar por zonas de circulacion los cables deben estar cubiertos con superficies duras que ofrezcan seguridad completa a quienes circulan por todas las areas.</t>
  </si>
  <si>
    <t xml:space="preserve">Vr unitario </t>
  </si>
  <si>
    <t>Pantallas de 3x2 y videobeam 5000 sobre la 45</t>
  </si>
  <si>
    <t xml:space="preserve">Puesto Fijo de Video (Switcher, Escalador, convertidores, etc) </t>
  </si>
  <si>
    <t>Se requiere montaje completo a las 8 am el dia 22 de Enero a las 8 a.m.</t>
  </si>
  <si>
    <t>Videobeam de 7500 Lumens</t>
  </si>
  <si>
    <t>Pantalla de Plasma de 60" para cronometro con su programa y operador.</t>
  </si>
  <si>
    <t>Puesto Fijo de Video (Switcher, Escalador, convertidores, etc) a dos (2) camaras con intercom con sus respectivos andamios forrados en polisombra negra.</t>
  </si>
  <si>
    <t xml:space="preserve">Fiesta de Comparsas y Fiesta Danzas y Cumbias                                          Sabado 23 y Domingo 24  de Enero de 2016 /                                            Estadio Romelio Martinez </t>
  </si>
  <si>
    <t>Se requiere montaje completo el 23 de Enero a las 8 am.</t>
  </si>
  <si>
    <t>VIDEOBEAN de 7000 Lumens</t>
  </si>
  <si>
    <t>Grabación del evento</t>
  </si>
  <si>
    <t>Puesto Fijo de Video (Switcher, Escalador, convertidores, etc)</t>
  </si>
  <si>
    <t xml:space="preserve">SUBTOTAL </t>
  </si>
  <si>
    <t xml:space="preserve">SERVICIO DE PRODUCCION AUDIOVISUAL </t>
  </si>
  <si>
    <t xml:space="preserve">Cant </t>
  </si>
  <si>
    <t>Techos y Estructuras</t>
  </si>
  <si>
    <t>Se requiere montaje Completo Enero 15.</t>
  </si>
  <si>
    <t>Se requiere montaje completo el 22 de Enero a las 8 a.m.</t>
  </si>
  <si>
    <t xml:space="preserve">Gran Noche de Coronaciones; Reyes Infantiles, Rey momo y Reina de Reinas.                                         Sabado 30 de Enero 2016 /                                                                          Estadio Romelio Martinez </t>
  </si>
  <si>
    <t>Se requiere montaje completo el 23 de Enero a las 8 am. Evento de dos dias</t>
  </si>
  <si>
    <t xml:space="preserve">Se requiere montaje completo el dia 29 de enero a las 10:00 am dia anterior  al evento para ensayo  para ensayo de los reyes Infantiles y de Reinas de reinas </t>
  </si>
  <si>
    <t xml:space="preserve">TOTAL OFERTA </t>
  </si>
  <si>
    <t>TOTAL OFERTA SONIDO EVENTOS</t>
  </si>
  <si>
    <t>TOTAL OFERTA SONIDO CARROZAS</t>
  </si>
  <si>
    <t>Plantas Electricas</t>
  </si>
  <si>
    <t xml:space="preserve">Dias </t>
  </si>
  <si>
    <t xml:space="preserve">VR Unitario </t>
  </si>
  <si>
    <t xml:space="preserve">VR Total </t>
  </si>
  <si>
    <t xml:space="preserve">75 Kva </t>
  </si>
  <si>
    <t xml:space="preserve">125 Kva </t>
  </si>
  <si>
    <t xml:space="preserve">Programación Ensayo y evento luces </t>
  </si>
  <si>
    <t>Planta de Bajo</t>
  </si>
  <si>
    <t xml:space="preserve">Teclado Yamaha motif xs, Pedal suatain </t>
  </si>
  <si>
    <t>Stan Doble para teclado  Quiklok</t>
  </si>
  <si>
    <t xml:space="preserve">Set de congas LP Classics + stan </t>
  </si>
  <si>
    <t>Timbal LP + Stan</t>
  </si>
  <si>
    <t>Campanas LP</t>
  </si>
  <si>
    <t xml:space="preserve">Jamblocks LP </t>
  </si>
  <si>
    <t>stan para platillo Giblartar 900</t>
  </si>
  <si>
    <t xml:space="preserve">Rack DJ </t>
  </si>
  <si>
    <t>Mesas Pioner CDJ2000</t>
  </si>
  <si>
    <t xml:space="preserve">Mixer Pioner DJM900 Nexus </t>
  </si>
  <si>
    <t>Bateria Completa</t>
  </si>
  <si>
    <t>Amplificador de bajos</t>
  </si>
  <si>
    <t>Amplificacion de Guitarra</t>
  </si>
  <si>
    <t>Planta de Bajos</t>
  </si>
  <si>
    <t>Planta de Teclado</t>
  </si>
  <si>
    <t>Coronacion Reina del Carnaval,                                                                          Jueves 4 de Febrero 2016 /                                                                           Estadio Romelio Martinez</t>
  </si>
  <si>
    <t xml:space="preserve">Festival de Orquestas,                                                                                 Lunes 8 de Febrero 2016 /                                                                         Estadio Romelio Martinez </t>
  </si>
  <si>
    <t>Conga, Quinto, Tumba LP con stands</t>
  </si>
  <si>
    <t>Timbal LP con campanas y stand de platos</t>
  </si>
  <si>
    <t>Bongoe LP con stand</t>
  </si>
  <si>
    <t>Mesa de percusion LP con Toys</t>
  </si>
  <si>
    <t>Ampli de GTR Fender, Marshall</t>
  </si>
  <si>
    <t>Ampli de BASS Ampeg SVT2 Pro c/cabina 8 x 10</t>
  </si>
  <si>
    <t>Teclado Yamaha Motif x 8 x 88 teclas con stand</t>
  </si>
  <si>
    <t>Stands para Gtr y Bass</t>
  </si>
  <si>
    <t>Silla para piano</t>
  </si>
  <si>
    <t>Stand para teclado</t>
  </si>
  <si>
    <t>Atriles para partitura</t>
  </si>
  <si>
    <r>
      <t xml:space="preserve">Rack DJ(Mixer+2 unidades CD </t>
    </r>
    <r>
      <rPr>
        <sz val="10"/>
        <color indexed="8"/>
        <rFont val="Century Gothic"/>
        <family val="2"/>
      </rPr>
      <t>DMJ 2000)</t>
    </r>
  </si>
  <si>
    <t>cant</t>
  </si>
  <si>
    <t>ALQUILER DE BACKLINE</t>
  </si>
  <si>
    <t>Lectura del Bando                                                                                                           Sabado 16 de Enero 2016 /                                 Plaza de la Paz</t>
  </si>
  <si>
    <t>Total</t>
  </si>
  <si>
    <t>Divisiones completas de paneleria para camerinos en galeria y entrada camerinos del parque</t>
  </si>
  <si>
    <t>Debe estar todo instalado a las 10 a.m el 15 de Enero de 2016, en la Plaza de la Paz.</t>
  </si>
  <si>
    <t>Carpa de 6 m x 6 m (Reina)</t>
  </si>
  <si>
    <t>Aire Acondicionado (Reina)</t>
  </si>
  <si>
    <t xml:space="preserve">Piso de Camerino (Reina) metro cuadrado </t>
  </si>
  <si>
    <t>P.M.U. Carpa 4m x 4m</t>
  </si>
  <si>
    <t>Tablones</t>
  </si>
  <si>
    <t>Sillas</t>
  </si>
  <si>
    <t>Racks de vestuario</t>
  </si>
  <si>
    <t>Espejos de cuerpo entero</t>
  </si>
  <si>
    <t>Salas Completas</t>
  </si>
  <si>
    <t>Carpa de 4m x 4m</t>
  </si>
  <si>
    <t>Desde Jueves 14 de enero 2016</t>
  </si>
  <si>
    <t xml:space="preserve">TOTAL EVENTO </t>
  </si>
  <si>
    <t>Mesones vestidos</t>
  </si>
  <si>
    <t>Se requieren disponibles a las 7 am del dia 17 de Enero 2016</t>
  </si>
  <si>
    <t>Se requieren totalmente instalados el dia 22 de Enero a las 8:00 am</t>
  </si>
  <si>
    <t>Se requieren totalmente instalados el dia 30 de Enero a las 8 a.m.</t>
  </si>
  <si>
    <t>Carpa de 6 m x 6 m con cerramiento en paneleria con 4 divisiones internas en paneleria piso y aire acondicionado.</t>
  </si>
  <si>
    <t>Carpa 4m x 4m (PMU, Grupos y Produccion)</t>
  </si>
  <si>
    <t xml:space="preserve">Guacherna Esthercita Forero                                           Viernes 29 de Enero de 2016 /                                           Carrera 44 - Barrio Abajo </t>
  </si>
  <si>
    <t>Carpas</t>
  </si>
  <si>
    <t>Sitio y hora por definir</t>
  </si>
  <si>
    <t>Mesones</t>
  </si>
  <si>
    <t xml:space="preserve">Desfile Carnaval de los Niños                                           Domingo 31 de Enero de 2016 /                                           Carrera 53 - Barrio Abajo </t>
  </si>
  <si>
    <t>Carpa</t>
  </si>
  <si>
    <t>Carpa de 6 m x 6 m  con cerramiento en paneleria con 4 divisiones internas en paneleria , piso duro y aire acondicionado.</t>
  </si>
  <si>
    <t>Todo debe estar debidamente instalado y disponible para su uso el dia 2 de febrero a las 10:00 a.m.</t>
  </si>
  <si>
    <t>Carpa de 6 m x 6 m con cerramiento en paneleria para la reina con piso duro y aire acondicionado.</t>
  </si>
  <si>
    <t xml:space="preserve">Batalla de Flores                                              Sabado 6 de Febrero de 2016 /                                        Via 40 - Calle 45 (Murillo) </t>
  </si>
  <si>
    <t>Salas Lounges</t>
  </si>
  <si>
    <t>Aires Acondicionados</t>
  </si>
  <si>
    <t>Racks</t>
  </si>
  <si>
    <t>Espejos Cuerpo entero</t>
  </si>
  <si>
    <t>Ventiladores</t>
  </si>
  <si>
    <t xml:space="preserve">Desfile del Rey Momo                                             Sabado 6 de Febrero de 2016 /                               (Ruta Por Definir ) </t>
  </si>
  <si>
    <t xml:space="preserve">Gran Parada de Tradicion y Gran Parada de Fantasia                                                        Domingo 7 y Lunes 8 de Febrero de 2016 /                                        Via 40 - Calle 45 (Murillo) </t>
  </si>
  <si>
    <t>Colegio Indenicsa</t>
  </si>
  <si>
    <t>Carpa de 6 m x 6 m con cerramiento en paneleria con 4 divisiones internas en paneleria tambien, piso y aire acondicionado.</t>
  </si>
  <si>
    <t>Todo debe estar debidamente instalado a las  10  a.m. el dia 8  de Febrero en el Estadio Romelio Martinez</t>
  </si>
  <si>
    <t>Todo debe estar debidamente instalado y se requiere montaje completo para el dia 9 de Febrero a las 8 a.m.</t>
  </si>
  <si>
    <t xml:space="preserve">Joselito se Va Con las Cenizas                                        Lunes  9 de Febrero de 2016 /                               carrera 54 / Barrio Abajo  </t>
  </si>
  <si>
    <t>Vr unitario</t>
  </si>
  <si>
    <t>Vr uniatario</t>
  </si>
  <si>
    <t>Vr Unitario</t>
  </si>
  <si>
    <t>Evento de dos dias.  Se requiere disponibilidad desde las 8 am del 23/01/16</t>
  </si>
  <si>
    <t xml:space="preserve">Las 2 carpas deberan quedar la zona Agafano con 30 sillas el dia del evento y lo restante llevar Colegio Indenicsa en via 40  la noche anterior 5 de febrero.  </t>
  </si>
  <si>
    <t xml:space="preserve">Todo debe estar debidamente instalado a las  2 pm    el dia 9 de febrero </t>
  </si>
  <si>
    <t>ALQUILER DE CAMERINOS, SILLAS Y MESAS</t>
  </si>
  <si>
    <t xml:space="preserve">personal de vigilancia sillas </t>
  </si>
  <si>
    <t xml:space="preserve">personal vigilancia sillas </t>
  </si>
  <si>
    <t>ESCENOGRAFIAS:</t>
  </si>
  <si>
    <t>Lectura del Bando                                                                                                           Sabado 16 de Enero 2016 /                                                Plaza de la Paz</t>
  </si>
  <si>
    <t>Unidad</t>
  </si>
  <si>
    <t>Vr Total</t>
  </si>
  <si>
    <t>Lectura del Bando</t>
  </si>
  <si>
    <t>Precio Unit</t>
  </si>
  <si>
    <t>Precio Total</t>
  </si>
  <si>
    <t>Metro</t>
  </si>
  <si>
    <t xml:space="preserve">Aforado en polisombra o Similar </t>
  </si>
  <si>
    <t>Rollos de Nylon de 50</t>
  </si>
  <si>
    <t>Rollo</t>
  </si>
  <si>
    <t>Polisombra Plateada Sin publicidad</t>
  </si>
  <si>
    <t xml:space="preserve">Montaje y Desmontaje de la Polisombra </t>
  </si>
  <si>
    <t>Nylon</t>
  </si>
  <si>
    <t xml:space="preserve">Gran Noche de Coronaciones; Reyes Infantiles, Rey momo y Reina de Reinas.                                                              Sabado 30 de Enero 2016 /                                                                          Estadio Romelio Martinez </t>
  </si>
  <si>
    <t>Festival de Tradición                                                         Danzas de Relacion Especiales y Encuentro de letanias                                                                 Martes 9 de Febrero 2016 /                                                   Plaza de la Paz</t>
  </si>
  <si>
    <t>Tarima primer nivel de 9,76 de ancho x 4,88 de fondo a 1,60 mts de altura. Segundo nivel de 9,76 de ancho x 3,66 de fondo a 2mts de alto con escaleras laterales para subir al segundo nivel.
Dos escaleras de piso a tarima primer nivel.
pintada de negro con cintas en las juntas</t>
  </si>
  <si>
    <t xml:space="preserve">Scaffold Jurados: ESTRUCTURA DE 8MTS DE ANCHO 3,66 DE FONDO A 1.20 DE ALTO  TODO EL PISO EN MADERA CON CUADRANTE EN ESTRUCTRA DE SCAFFOLD A  2,50 MT DE ALTO DE LA TARIMA CON DOS (2) ESCALERAS (JURADO) Y TECHO EN POLISOMBRA </t>
  </si>
  <si>
    <t>Pard Leds de 5wats con cables de señal DMX</t>
  </si>
  <si>
    <t>Cabezas Moviles Bean</t>
  </si>
  <si>
    <t xml:space="preserve">Micrófonos inalámbricos de mano UHF SM 58 con antena de amplificacion de señal </t>
  </si>
  <si>
    <t xml:space="preserve">Sistema de Comunicación entre las 2 consolas (Tall Back, Intercoms o Radios </t>
  </si>
  <si>
    <t xml:space="preserve">Direct Boxes </t>
  </si>
  <si>
    <t xml:space="preserve">Sonido para carrozas tres (3) bajos, seis (6) cabinas en tres columnas con la planta de energia y dos microfonos inalambricos-monitor a piso para Reina-reproductor de DVD-USB - consola de 12 canales </t>
  </si>
  <si>
    <t>Sistema Principal Line Array Long Throw colgado en ANDAMIOS forrados con polisombra negra. Incluye planta de sonido y video tomará energia de esta planta.</t>
  </si>
  <si>
    <t>Sistema Principal Line Array Long Throw con sus respectivos  scaffolds forrados en polisombra negra. Incluir planta video toma energia de esta planta.</t>
  </si>
  <si>
    <t xml:space="preserve">Grabacion del Evento </t>
  </si>
  <si>
    <t>Tres Camaras HD con su propio andamio aforado</t>
  </si>
  <si>
    <t>Circuito cerrado a 3 cámaras HD CON SU ESTRUCTURA EN ANDAMIO FORRADA CON POLISOMBRA NEGRA</t>
  </si>
  <si>
    <t>Puesto Fijo de Video (Switcher, Escalador, convertidores, etc) a dos (2) camaras HD con intercom con sus respectivos modulos forrados en polisombra negra.</t>
  </si>
  <si>
    <t>Pantalla BACK de 5x4 mts LEDS y con su estructura en TRUSS para colgarla indenpediente y algodones llenos de agua para su anclaje.</t>
  </si>
  <si>
    <t>Puesto Fijo de Video (Switcher, Escalador, convertidores, etc) a dos (2) camaras HD con intercom con sus respectivos modulos forrados en polisombra negra y grabacion del evento.</t>
  </si>
  <si>
    <t>Circuito cerrado a 3 cámaras HD con su estructura en andamio forrada con polisombra negra.</t>
  </si>
  <si>
    <t xml:space="preserve">Ground Support de 18 m x 16 m x 12 m h (con lona incluida) y seis (6) algodones llenos de Agua para su soporte </t>
  </si>
  <si>
    <t xml:space="preserve">Ground Support de 10m x 8 m x 7 m h (con lona incluida) y seis (6) algodones llenos de agua para su soporte </t>
  </si>
  <si>
    <r>
      <t>Ground Support de 18</t>
    </r>
    <r>
      <rPr>
        <sz val="10"/>
        <color indexed="8"/>
        <rFont val="Century Gothic"/>
        <family val="2"/>
      </rPr>
      <t xml:space="preserve"> m x 16 m x 12 m h (con lona incluida) y seis (6) algodones llenos de para su soporte </t>
    </r>
  </si>
  <si>
    <r>
      <t>Ground Support de 18</t>
    </r>
    <r>
      <rPr>
        <sz val="10"/>
        <color indexed="8"/>
        <rFont val="Century Gothic"/>
        <family val="2"/>
      </rPr>
      <t xml:space="preserve"> m x 16 m x 12 m h (con lona incluida) y seis (6) algodones llenos de agua para su soporte </t>
    </r>
  </si>
  <si>
    <t xml:space="preserve">Ground Support de 14 m x 14 m x 12 m h (con lona incluida) y seis (6) algodones llenos de agua para su soporte </t>
  </si>
  <si>
    <t xml:space="preserve">Semillero                                                                                                                Domingo 17 de enero 2016                                                                               Estadio Elias Chegwin </t>
  </si>
  <si>
    <t xml:space="preserve">Montaje, servicios  y luces </t>
  </si>
  <si>
    <t xml:space="preserve">75 Kva  </t>
  </si>
  <si>
    <t xml:space="preserve">Planta de Guitarra </t>
  </si>
  <si>
    <t>Planta de teclado</t>
  </si>
  <si>
    <t xml:space="preserve">MURO DE VIENTO EN SCAFFOLD DE 12 MTS DE ALTURA CON SOPORTE POSTERIOR DE DOS CUERPOS ADICIONALES (BACKING) DOS EXTENCIONES LATERALES DE DE 5 MTS DE LARGO EN SEMI  U CON ALGODONDES LLENOS DE AGUA PARA SU ANCLAJE </t>
  </si>
  <si>
    <t>Semillero                                                            Domingo 17 de enero 2016                                         Estadio Elias Chegwing</t>
  </si>
  <si>
    <t>Montaje                       (En el Evento pasa aservicios)</t>
  </si>
  <si>
    <t>Montaje                       (En el Evento pasa luces )</t>
  </si>
  <si>
    <t xml:space="preserve">Evento Luces </t>
  </si>
  <si>
    <t xml:space="preserve">125 Kva  </t>
  </si>
  <si>
    <t xml:space="preserve">Evento luces </t>
  </si>
  <si>
    <r>
      <t>18</t>
    </r>
    <r>
      <rPr>
        <sz val="9"/>
        <color indexed="8"/>
        <rFont val="Century Gothic"/>
        <family val="2"/>
      </rPr>
      <t>m x 16m x 1,60m h con 3 rampas de 2.44 m de ancho (2 laterales y 1 back) y faldón negro en su totalidad. Cubierta en laminado de madera (en lugar de banner)  PINTADA DE NEGRO CON CINTA ANCHA ENTRE LAS JUNTAS. MADERA SIN CLAVOS NI  GRAPAS ( BAILES SIN ZAPATOS)</t>
    </r>
  </si>
  <si>
    <t xml:space="preserve">Scaffold Jurados: ESTRUCTURA DE 8MTS DE ANCHO 3,66 DE FONDO A 1.20 DE ALTO  TODO CON PISO EN MADERA CON CON CUADRANTE EN ESTRUCTRA DE SCAFFOLD A  2,50 MT DE ALTO DE LA TARIMA CON DOS (2) ESCALERAS (JURADO) Y TECHO EN POLISOMBRA </t>
  </si>
  <si>
    <t>Pares de 5 wats dimerizados para Backing</t>
  </si>
  <si>
    <t xml:space="preserve">Cabezas Moviles  Bean </t>
  </si>
  <si>
    <t>Cabezas Moviles  Bean</t>
  </si>
  <si>
    <t>Pantallas de led de 3x4 mts en truss para laterales(2)</t>
  </si>
  <si>
    <t>Pantallas de lona de 3x4 mts en truss para (1) un Back y  laterales(2) y algodones llenos de agua para su anclaje.</t>
  </si>
  <si>
    <t>Pantalla s de lona con estructura en truss de 3x4 mts. y algodones llenos de agua para su anclaje.</t>
  </si>
  <si>
    <t>Pantallas de led de 3x4,  en truss para laterales(2)</t>
  </si>
  <si>
    <t>Sistema de Intercoms</t>
  </si>
  <si>
    <t xml:space="preserve">Area detrás de tarima para ubicar carpa de 6 x 6  para camerino de la reina </t>
  </si>
  <si>
    <t>Tarima a dos niveles primer nivel de 15,86 ancho x ‎9,76de Fondo a 1,60 de alto y un segundo Nivel de 15,86 de ancho x 4,88 de fondo a 2 mts de alto. Las tarimas deben estar conectadas con escalera de 2,44 mts de ancho con dos escalones cada uno de 20cm de alto y 40 cm de profundidad,  2 rampas Laterales de 7,32 x 2,44, todo  PINTADO DE NEGRO CON CINTA ANCHA ENTRE LAS JUNTAS. MADERA SIN CLAVOS NI  GRAPAS ( BAILES SIN ZAPATOS)</t>
  </si>
  <si>
    <t>Carnaval de Barranquilla</t>
  </si>
  <si>
    <t>Programación 2016</t>
  </si>
  <si>
    <t xml:space="preserve">LECTURA  DEL BANDO </t>
  </si>
  <si>
    <t>SEMILLERO DEL CARNAVAL</t>
  </si>
  <si>
    <t>VIERNES DE REINA Y  ORQUESTAS</t>
  </si>
  <si>
    <t>FIESTA DE COMPARSAS</t>
  </si>
  <si>
    <t xml:space="preserve">GUACHERNA </t>
  </si>
  <si>
    <t>Termina: Cuchilla del Barrio Abajo.</t>
  </si>
  <si>
    <t xml:space="preserve">GRAN NOCHE DE CORONACIONES </t>
  </si>
  <si>
    <t xml:space="preserve">              Adultos: 08:00 PM</t>
  </si>
  <si>
    <t>DESFILE CARNAVAL  DE LOS NIÑOS</t>
  </si>
  <si>
    <t xml:space="preserve">              Termina en la Casa del Carnaval</t>
  </si>
  <si>
    <t xml:space="preserve">CORONACIÓN  REINA DEL CARNAVAL </t>
  </si>
  <si>
    <t>BATALLA DE FLORES</t>
  </si>
  <si>
    <t>BATALLA DE FLORES  DEL REY MOMO</t>
  </si>
  <si>
    <t>GRAN PARADA  DE TRADICIÓN</t>
  </si>
  <si>
    <t>GRAN PARADA    DE COMPARSAS.</t>
  </si>
  <si>
    <t>FESTIVAL DE ORQUESTAS.</t>
  </si>
  <si>
    <t>FESTIVAL DE TRADICION:</t>
  </si>
  <si>
    <t xml:space="preserve">Festival Danzas de Relación y Especiales </t>
  </si>
  <si>
    <t>Encuentro de Letanías</t>
  </si>
  <si>
    <t>JOSELITO SE VA  CON LAS CENIZAS</t>
  </si>
  <si>
    <t>FESTIVAL DE COMEDIAS</t>
  </si>
  <si>
    <r>
      <t>FECHA</t>
    </r>
    <r>
      <rPr>
        <sz val="12"/>
        <rFont val="Century Gothic"/>
        <family val="2"/>
      </rPr>
      <t>: Sábado 16 de Enero.</t>
    </r>
  </si>
  <si>
    <r>
      <t>HORA INICIO:</t>
    </r>
    <r>
      <rPr>
        <sz val="12"/>
        <rFont val="Century Gothic"/>
        <family val="2"/>
      </rPr>
      <t xml:space="preserve"> 08:00 PM. </t>
    </r>
  </si>
  <si>
    <r>
      <t>LUGAR</t>
    </r>
    <r>
      <rPr>
        <sz val="12"/>
        <rFont val="Century Gothic"/>
        <family val="2"/>
      </rPr>
      <t>: Plaza de La Paz.</t>
    </r>
  </si>
  <si>
    <r>
      <t>FECHA</t>
    </r>
    <r>
      <rPr>
        <sz val="12"/>
        <rFont val="Century Gothic"/>
        <family val="2"/>
      </rPr>
      <t xml:space="preserve">: Domingo 17 de Enero. </t>
    </r>
  </si>
  <si>
    <r>
      <t>HORA INICIO</t>
    </r>
    <r>
      <rPr>
        <sz val="12"/>
        <rFont val="Century Gothic"/>
        <family val="2"/>
      </rPr>
      <t xml:space="preserve">: 10:00 AM. </t>
    </r>
  </si>
  <si>
    <r>
      <t>LUGAR</t>
    </r>
    <r>
      <rPr>
        <sz val="12"/>
        <rFont val="Century Gothic"/>
        <family val="2"/>
      </rPr>
      <t>: Coliseo Elías Chewing.</t>
    </r>
  </si>
  <si>
    <r>
      <t>FECHA</t>
    </r>
    <r>
      <rPr>
        <sz val="12"/>
        <rFont val="Century Gothic"/>
        <family val="2"/>
      </rPr>
      <t>: Viernes 22 de Enero.</t>
    </r>
  </si>
  <si>
    <r>
      <t>HORA INICIO</t>
    </r>
    <r>
      <rPr>
        <sz val="12"/>
        <rFont val="Century Gothic"/>
        <family val="2"/>
      </rPr>
      <t xml:space="preserve">: 07:00 PM. </t>
    </r>
  </si>
  <si>
    <r>
      <t>LUGAR</t>
    </r>
    <r>
      <rPr>
        <sz val="12"/>
        <rFont val="Century Gothic"/>
        <family val="2"/>
      </rPr>
      <t>: Cancha de Futbol La Magdalena.</t>
    </r>
  </si>
  <si>
    <r>
      <t>FECHA</t>
    </r>
    <r>
      <rPr>
        <sz val="12"/>
        <rFont val="Century Gothic"/>
        <family val="2"/>
      </rPr>
      <t>: Sábado 23 de Enero.</t>
    </r>
  </si>
  <si>
    <r>
      <t>HORA INICIO</t>
    </r>
    <r>
      <rPr>
        <sz val="12"/>
        <rFont val="Century Gothic"/>
        <family val="2"/>
      </rPr>
      <t>: 03:00 PM.</t>
    </r>
  </si>
  <si>
    <r>
      <t>LUGAR</t>
    </r>
    <r>
      <rPr>
        <sz val="12"/>
        <rFont val="Century Gothic"/>
        <family val="2"/>
      </rPr>
      <t>: Estadio Romelio Martínez</t>
    </r>
  </si>
  <si>
    <r>
      <t>FIESTA DE DANZAS</t>
    </r>
    <r>
      <rPr>
        <sz val="12"/>
        <rFont val="Century Gothic"/>
        <family val="2"/>
      </rPr>
      <t xml:space="preserve"> </t>
    </r>
    <r>
      <rPr>
        <b/>
        <sz val="12"/>
        <rFont val="Century Gothic"/>
        <family val="2"/>
      </rPr>
      <t>Y CUMBIAS</t>
    </r>
  </si>
  <si>
    <r>
      <t>FECHA</t>
    </r>
    <r>
      <rPr>
        <sz val="12"/>
        <rFont val="Century Gothic"/>
        <family val="2"/>
      </rPr>
      <t>: Domingo  24 de Febrero.</t>
    </r>
  </si>
  <si>
    <r>
      <t>HORA INICIO</t>
    </r>
    <r>
      <rPr>
        <sz val="12"/>
        <rFont val="Century Gothic"/>
        <family val="2"/>
      </rPr>
      <t>: 10:00 AM.</t>
    </r>
  </si>
  <si>
    <r>
      <t>LUGAR</t>
    </r>
    <r>
      <rPr>
        <sz val="12"/>
        <rFont val="Century Gothic"/>
        <family val="2"/>
      </rPr>
      <t>: Estadio Romelio Martínez.</t>
    </r>
  </si>
  <si>
    <r>
      <t>FECHA</t>
    </r>
    <r>
      <rPr>
        <sz val="12"/>
        <rFont val="Century Gothic"/>
        <family val="2"/>
      </rPr>
      <t>: Viernes 29 de Enero.</t>
    </r>
  </si>
  <si>
    <r>
      <t>LUGAR</t>
    </r>
    <r>
      <rPr>
        <sz val="12"/>
        <rFont val="Century Gothic"/>
        <family val="2"/>
      </rPr>
      <t>: Inicia: Cra 44 con Calle 70,</t>
    </r>
  </si>
  <si>
    <r>
      <t>FECHA</t>
    </r>
    <r>
      <rPr>
        <sz val="12"/>
        <rFont val="Century Gothic"/>
        <family val="2"/>
      </rPr>
      <t>: Sábado 30 de Enero.</t>
    </r>
  </si>
  <si>
    <r>
      <t>HORA INICIO</t>
    </r>
    <r>
      <rPr>
        <sz val="12"/>
        <rFont val="Century Gothic"/>
        <family val="2"/>
      </rPr>
      <t>: Niños 03:00 PM.</t>
    </r>
  </si>
  <si>
    <r>
      <t>LUGAR:</t>
    </r>
    <r>
      <rPr>
        <sz val="12"/>
        <rFont val="Century Gothic"/>
        <family val="2"/>
      </rPr>
      <t xml:space="preserve"> Estadio Romelio Martínez.</t>
    </r>
  </si>
  <si>
    <r>
      <t>FECHA</t>
    </r>
    <r>
      <rPr>
        <sz val="12"/>
        <rFont val="Century Gothic"/>
        <family val="2"/>
      </rPr>
      <t>: Domingo 31 de Enero.</t>
    </r>
  </si>
  <si>
    <r>
      <t>HORA INICIA</t>
    </r>
    <r>
      <rPr>
        <sz val="12"/>
        <rFont val="Century Gothic"/>
        <family val="2"/>
      </rPr>
      <t>: 11:00 AM.</t>
    </r>
  </si>
  <si>
    <r>
      <t>LUGAR</t>
    </r>
    <r>
      <rPr>
        <sz val="12"/>
        <rFont val="Century Gothic"/>
        <family val="2"/>
      </rPr>
      <t>: Inicia Cra 53 Calle 70.</t>
    </r>
  </si>
  <si>
    <r>
      <t>FECHA</t>
    </r>
    <r>
      <rPr>
        <sz val="12"/>
        <rFont val="Century Gothic"/>
        <family val="2"/>
      </rPr>
      <t>: Jueves 4 de Febrero.</t>
    </r>
  </si>
  <si>
    <r>
      <t>HORA INICIO</t>
    </r>
    <r>
      <rPr>
        <sz val="12"/>
        <rFont val="Century Gothic"/>
        <family val="2"/>
      </rPr>
      <t>: 08:00 PM.</t>
    </r>
  </si>
  <si>
    <r>
      <t>LUGAR</t>
    </r>
    <r>
      <rPr>
        <sz val="12"/>
        <rFont val="Century Gothic"/>
        <family val="2"/>
      </rPr>
      <t xml:space="preserve">: Estadio Romelio Martínez. </t>
    </r>
  </si>
  <si>
    <r>
      <t>FECHA</t>
    </r>
    <r>
      <rPr>
        <sz val="12"/>
        <rFont val="Century Gothic"/>
        <family val="2"/>
      </rPr>
      <t>: Sábado 6 de Febrero.</t>
    </r>
    <r>
      <rPr>
        <i/>
        <sz val="12"/>
        <rFont val="Century Gothic"/>
        <family val="2"/>
      </rPr>
      <t xml:space="preserve"> </t>
    </r>
  </si>
  <si>
    <r>
      <t>HORA INICIO:</t>
    </r>
    <r>
      <rPr>
        <sz val="12"/>
        <rFont val="Century Gothic"/>
        <family val="2"/>
      </rPr>
      <t xml:space="preserve"> 12:00 M</t>
    </r>
  </si>
  <si>
    <r>
      <t>LUGAR</t>
    </r>
    <r>
      <rPr>
        <sz val="12"/>
        <rFont val="Century Gothic"/>
        <family val="2"/>
      </rPr>
      <t>: Cumbiódromo Vía 40</t>
    </r>
  </si>
  <si>
    <r>
      <t>FECHA</t>
    </r>
    <r>
      <rPr>
        <sz val="12"/>
        <rFont val="Century Gothic"/>
        <family val="2"/>
      </rPr>
      <t>: Sábado 6  de Febrero.</t>
    </r>
    <r>
      <rPr>
        <i/>
        <sz val="12"/>
        <rFont val="Century Gothic"/>
        <family val="2"/>
      </rPr>
      <t xml:space="preserve"> </t>
    </r>
  </si>
  <si>
    <r>
      <t>HORA INICIA</t>
    </r>
    <r>
      <rPr>
        <sz val="12"/>
        <rFont val="Century Gothic"/>
        <family val="2"/>
      </rPr>
      <t>: 2:00 P.M.</t>
    </r>
  </si>
  <si>
    <r>
      <t>Inicia:</t>
    </r>
    <r>
      <rPr>
        <sz val="12"/>
        <rFont val="Century Gothic"/>
        <family val="2"/>
      </rPr>
      <t xml:space="preserve"> Barrió Simón Bolivar </t>
    </r>
  </si>
  <si>
    <r>
      <t>Termina</t>
    </r>
    <r>
      <rPr>
        <sz val="12"/>
        <rFont val="Century Gothic"/>
        <family val="2"/>
      </rPr>
      <t>: Avenida las Torres</t>
    </r>
  </si>
  <si>
    <r>
      <t>FECHA</t>
    </r>
    <r>
      <rPr>
        <sz val="12"/>
        <rFont val="Century Gothic"/>
        <family val="2"/>
      </rPr>
      <t>: Domingo 7 de Febrero.</t>
    </r>
    <r>
      <rPr>
        <i/>
        <sz val="12"/>
        <rFont val="Century Gothic"/>
        <family val="2"/>
      </rPr>
      <t xml:space="preserve"> </t>
    </r>
  </si>
  <si>
    <r>
      <t>HORA INICIO</t>
    </r>
    <r>
      <rPr>
        <sz val="12"/>
        <rFont val="Century Gothic"/>
        <family val="2"/>
      </rPr>
      <t xml:space="preserve">: 01:00 PM </t>
    </r>
  </si>
  <si>
    <r>
      <t>LUGAR:</t>
    </r>
    <r>
      <rPr>
        <sz val="12"/>
        <rFont val="Century Gothic"/>
        <family val="2"/>
      </rPr>
      <t xml:space="preserve"> Cumbiódromo Vía 40</t>
    </r>
  </si>
  <si>
    <r>
      <t>FECHA</t>
    </r>
    <r>
      <rPr>
        <sz val="12"/>
        <rFont val="Century Gothic"/>
        <family val="2"/>
      </rPr>
      <t>: Lunes 8 de Febrero.</t>
    </r>
    <r>
      <rPr>
        <i/>
        <sz val="12"/>
        <rFont val="Century Gothic"/>
        <family val="2"/>
      </rPr>
      <t xml:space="preserve"> </t>
    </r>
  </si>
  <si>
    <r>
      <t>LUGAR</t>
    </r>
    <r>
      <rPr>
        <sz val="12"/>
        <rFont val="Century Gothic"/>
        <family val="2"/>
      </rPr>
      <t>: Cumbiódromo Vía 4</t>
    </r>
  </si>
  <si>
    <r>
      <t>HORA INICIO</t>
    </r>
    <r>
      <rPr>
        <sz val="12"/>
        <rFont val="Century Gothic"/>
        <family val="2"/>
      </rPr>
      <t xml:space="preserve">: 11:00 AM </t>
    </r>
  </si>
  <si>
    <r>
      <t>FECHA</t>
    </r>
    <r>
      <rPr>
        <sz val="12"/>
        <rFont val="Century Gothic"/>
        <family val="2"/>
      </rPr>
      <t>: Martes 9 de Febrero.</t>
    </r>
  </si>
  <si>
    <r>
      <t>HORA INICIO</t>
    </r>
    <r>
      <rPr>
        <sz val="12"/>
        <rFont val="Century Gothic"/>
        <family val="2"/>
      </rPr>
      <t xml:space="preserve">: 11:00 AM. </t>
    </r>
  </si>
  <si>
    <r>
      <t>FECHA</t>
    </r>
    <r>
      <rPr>
        <sz val="12"/>
        <rFont val="Century Gothic"/>
        <family val="2"/>
      </rPr>
      <t>: Martes 9 de Febrero</t>
    </r>
  </si>
  <si>
    <r>
      <t>HORA INICIO</t>
    </r>
    <r>
      <rPr>
        <sz val="12"/>
        <rFont val="Century Gothic"/>
        <family val="2"/>
      </rPr>
      <t xml:space="preserve">: 04:00 PM. </t>
    </r>
  </si>
  <si>
    <r>
      <t>Inicia</t>
    </r>
    <r>
      <rPr>
        <sz val="12"/>
        <rFont val="Century Gothic"/>
        <family val="2"/>
      </rPr>
      <t xml:space="preserve"> en la Cra 54 con Calle 59.</t>
    </r>
  </si>
  <si>
    <r>
      <t>Termina</t>
    </r>
    <r>
      <rPr>
        <sz val="12"/>
        <rFont val="Century Gothic"/>
        <family val="2"/>
      </rPr>
      <t xml:space="preserve"> Cuchilla del Barrio Abajo.</t>
    </r>
  </si>
  <si>
    <r>
      <t>FECHAS</t>
    </r>
    <r>
      <rPr>
        <sz val="12"/>
        <rFont val="Century Gothic"/>
        <family val="2"/>
      </rPr>
      <t>: 6, 7, 8 y 9 de Febrero.</t>
    </r>
  </si>
  <si>
    <r>
      <t>HORA INICIA</t>
    </r>
    <r>
      <rPr>
        <sz val="12"/>
        <rFont val="Century Gothic"/>
        <family val="2"/>
      </rPr>
      <t xml:space="preserve">: 05:00 PM. </t>
    </r>
  </si>
  <si>
    <r>
      <t>LUGARES</t>
    </r>
    <r>
      <rPr>
        <sz val="12"/>
        <rFont val="Century Gothic"/>
        <family val="2"/>
      </rPr>
      <t xml:space="preserve">: </t>
    </r>
  </si>
  <si>
    <r>
      <t>ü</t>
    </r>
    <r>
      <rPr>
        <sz val="7"/>
        <rFont val="Times New Roman"/>
        <family val="1"/>
      </rPr>
      <t xml:space="preserve">  </t>
    </r>
    <r>
      <rPr>
        <sz val="12"/>
        <rFont val="Century Gothic"/>
        <family val="2"/>
      </rPr>
      <t>Parque Cementerio Calancala</t>
    </r>
  </si>
  <si>
    <r>
      <t>ü</t>
    </r>
    <r>
      <rPr>
        <sz val="7"/>
        <rFont val="Times New Roman"/>
        <family val="1"/>
      </rPr>
      <t xml:space="preserve">  </t>
    </r>
    <r>
      <rPr>
        <sz val="12"/>
        <rFont val="Century Gothic"/>
        <family val="2"/>
      </rPr>
      <t>Parque Olaya.</t>
    </r>
  </si>
  <si>
    <r>
      <t>ü</t>
    </r>
    <r>
      <rPr>
        <sz val="7"/>
        <rFont val="Times New Roman"/>
        <family val="1"/>
      </rPr>
      <t xml:space="preserve">  </t>
    </r>
    <r>
      <rPr>
        <sz val="12"/>
        <rFont val="Century Gothic"/>
        <family val="2"/>
      </rPr>
      <t>Parque Metropolitano</t>
    </r>
  </si>
  <si>
    <r>
      <t>ü</t>
    </r>
    <r>
      <rPr>
        <sz val="7"/>
        <rFont val="Times New Roman"/>
        <family val="1"/>
      </rPr>
      <t xml:space="preserve">  </t>
    </r>
    <r>
      <rPr>
        <sz val="12"/>
        <rFont val="Century Gothic"/>
        <family val="2"/>
      </rPr>
      <t>Parque Almendra.</t>
    </r>
  </si>
  <si>
    <r>
      <t>·</t>
    </r>
    <r>
      <rPr>
        <sz val="7"/>
        <rFont val="Century Gothic"/>
        <family val="2"/>
      </rPr>
      <t xml:space="preserve">         </t>
    </r>
    <r>
      <rPr>
        <b/>
        <sz val="12"/>
        <rFont val="Century Gothic"/>
        <family val="2"/>
      </rPr>
      <t xml:space="preserve">BANDO Y CORONACION DE LOS REYES DEL CARNAVAL DE LOS NIÑOS </t>
    </r>
  </si>
  <si>
    <r>
      <t>·</t>
    </r>
    <r>
      <rPr>
        <sz val="7"/>
        <rFont val="Century Gothic"/>
        <family val="2"/>
      </rPr>
      <t xml:space="preserve">         </t>
    </r>
    <r>
      <rPr>
        <b/>
        <sz val="12"/>
        <rFont val="Century Gothic"/>
        <family val="2"/>
      </rPr>
      <t xml:space="preserve">ELECCION Y CORONACION REINA DE REINAS Y  CORONACION DEL REY MOMO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</si>
</sst>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[$$-240A]\ * #,##0.00_);_([$$-240A]\ * \(#,##0.00\);_([$$-240A]\ * &quot;-&quot;??_);_(@_)"/>
    <numFmt numFmtId="165" formatCode="_-[$$-240A]* #,##0.00_-;\-[$$-240A]* #,##0.00_-;_-[$$-240A]* &quot;-&quot;??_-;_-@_-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_-[$$-240A]* #,##0_-;\-[$$-240A]* #,##0_-;_-[$$-240A]* &quot;-&quot;??_-;_-@_-"/>
    <numFmt numFmtId="169" formatCode="_-* #,##0\ _€_-;\-* #,##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9"/>
      <color indexed="8"/>
      <name val="Century Gothic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color rgb="FF000000"/>
      <name val="Century Gothic"/>
      <family val="2"/>
    </font>
    <font>
      <sz val="10"/>
      <color indexed="8"/>
      <name val="Tahoma"/>
      <family val="2"/>
    </font>
    <font>
      <sz val="10"/>
      <color indexed="8"/>
      <name val="Century Gothic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name val="Century Gothic"/>
      <family val="2"/>
    </font>
    <font>
      <b/>
      <sz val="11"/>
      <color theme="1"/>
      <name val="Century Gothic"/>
      <family val="2"/>
    </font>
    <font>
      <b/>
      <sz val="14"/>
      <name val="Century Gothic"/>
      <family val="2"/>
    </font>
    <font>
      <sz val="11"/>
      <name val="Calibri"/>
      <family val="2"/>
      <scheme val="minor"/>
    </font>
    <font>
      <sz val="14"/>
      <name val="Century Gothic"/>
      <family val="2"/>
    </font>
    <font>
      <sz val="12"/>
      <name val="Century Gothic"/>
      <family val="2"/>
    </font>
    <font>
      <sz val="7"/>
      <name val="Times New Roman"/>
      <family val="1"/>
    </font>
    <font>
      <i/>
      <sz val="12"/>
      <name val="Century Gothic"/>
      <family val="2"/>
    </font>
    <font>
      <sz val="12"/>
      <name val="Wingdings"/>
      <charset val="2"/>
    </font>
    <font>
      <sz val="7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3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64" fontId="4" fillId="2" borderId="1" xfId="2" applyNumberFormat="1" applyFont="1" applyFill="1" applyBorder="1" applyAlignment="1" applyProtection="1">
      <alignment vertic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4" fontId="4" fillId="2" borderId="1" xfId="2" applyNumberFormat="1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left" vertical="center" wrapText="1"/>
    </xf>
    <xf numFmtId="165" fontId="4" fillId="2" borderId="1" xfId="0" applyNumberFormat="1" applyFont="1" applyFill="1" applyBorder="1" applyAlignment="1" applyProtection="1">
      <alignment wrapText="1"/>
    </xf>
    <xf numFmtId="0" fontId="0" fillId="2" borderId="0" xfId="0" applyFill="1"/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wrapText="1"/>
    </xf>
    <xf numFmtId="164" fontId="3" fillId="2" borderId="10" xfId="2" applyNumberFormat="1" applyFont="1" applyFill="1" applyBorder="1" applyAlignment="1" applyProtection="1">
      <alignment wrapText="1"/>
    </xf>
    <xf numFmtId="165" fontId="3" fillId="2" borderId="10" xfId="0" applyNumberFormat="1" applyFont="1" applyFill="1" applyBorder="1" applyAlignment="1" applyProtection="1">
      <alignment wrapText="1"/>
    </xf>
    <xf numFmtId="0" fontId="3" fillId="2" borderId="11" xfId="0" applyFont="1" applyFill="1" applyBorder="1" applyAlignment="1" applyProtection="1">
      <alignment wrapText="1"/>
    </xf>
    <xf numFmtId="0" fontId="3" fillId="2" borderId="9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43" fontId="4" fillId="2" borderId="4" xfId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6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8" xfId="1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/>
    </xf>
    <xf numFmtId="43" fontId="4" fillId="2" borderId="3" xfId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21" xfId="1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wrapText="1"/>
    </xf>
    <xf numFmtId="164" fontId="3" fillId="2" borderId="23" xfId="0" applyNumberFormat="1" applyFont="1" applyFill="1" applyBorder="1" applyAlignment="1">
      <alignment wrapText="1"/>
    </xf>
    <xf numFmtId="164" fontId="4" fillId="2" borderId="24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43" fontId="4" fillId="2" borderId="10" xfId="1" applyFont="1" applyFill="1" applyBorder="1" applyAlignment="1">
      <alignment horizontal="center" vertical="center" wrapText="1"/>
    </xf>
    <xf numFmtId="164" fontId="4" fillId="2" borderId="27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43" fontId="4" fillId="2" borderId="0" xfId="1" applyFont="1" applyFill="1" applyBorder="1" applyAlignment="1">
      <alignment horizontal="center" vertical="center" wrapText="1"/>
    </xf>
    <xf numFmtId="166" fontId="4" fillId="2" borderId="4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wrapText="1"/>
    </xf>
    <xf numFmtId="0" fontId="3" fillId="2" borderId="2" xfId="0" applyFont="1" applyFill="1" applyBorder="1" applyAlignment="1" applyProtection="1">
      <alignment horizontal="left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2" xfId="0" applyFont="1" applyFill="1" applyBorder="1" applyAlignment="1" applyProtection="1">
      <alignment horizontal="center" vertical="center" wrapText="1"/>
    </xf>
    <xf numFmtId="165" fontId="4" fillId="2" borderId="0" xfId="0" applyNumberFormat="1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left" vertical="center" wrapText="1"/>
    </xf>
    <xf numFmtId="3" fontId="12" fillId="2" borderId="0" xfId="1" applyNumberFormat="1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wrapText="1"/>
      <protection locked="0"/>
    </xf>
    <xf numFmtId="0" fontId="14" fillId="2" borderId="0" xfId="0" applyNumberFormat="1" applyFont="1" applyFill="1" applyBorder="1" applyAlignment="1" applyProtection="1">
      <alignment wrapText="1"/>
      <protection locked="0"/>
    </xf>
    <xf numFmtId="0" fontId="1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vertical="center" wrapText="1"/>
      <protection locked="0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0" applyNumberFormat="1" applyFont="1" applyFill="1" applyBorder="1" applyAlignment="1" applyProtection="1">
      <alignment vertical="center" wrapText="1"/>
      <protection locked="0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 applyProtection="1">
      <alignment horizontal="center" wrapText="1"/>
      <protection locked="0"/>
    </xf>
    <xf numFmtId="0" fontId="15" fillId="2" borderId="1" xfId="0" applyNumberFormat="1" applyFont="1" applyFill="1" applyBorder="1" applyAlignment="1" applyProtection="1">
      <alignment vertical="center" wrapText="1"/>
      <protection locked="0"/>
    </xf>
    <xf numFmtId="0" fontId="1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1" applyNumberFormat="1" applyFont="1" applyFill="1" applyBorder="1" applyAlignment="1" applyProtection="1">
      <alignment horizontal="left" vertical="center" wrapText="1"/>
      <protection locked="0"/>
    </xf>
    <xf numFmtId="168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4" fillId="2" borderId="1" xfId="0" applyNumberFormat="1" applyFont="1" applyFill="1" applyBorder="1" applyAlignment="1" applyProtection="1">
      <alignment horizontal="center" wrapText="1"/>
      <protection locked="0"/>
    </xf>
    <xf numFmtId="168" fontId="15" fillId="2" borderId="1" xfId="2" applyNumberFormat="1" applyFont="1" applyFill="1" applyBorder="1" applyAlignment="1" applyProtection="1">
      <alignment horizontal="center" vertical="center" wrapText="1"/>
      <protection locked="0"/>
    </xf>
    <xf numFmtId="168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/>
    <xf numFmtId="164" fontId="4" fillId="2" borderId="1" xfId="1" applyNumberFormat="1" applyFont="1" applyFill="1" applyBorder="1" applyAlignment="1"/>
    <xf numFmtId="3" fontId="14" fillId="2" borderId="1" xfId="1" applyNumberFormat="1" applyFont="1" applyFill="1" applyBorder="1" applyAlignment="1">
      <alignment horizontal="left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wrapText="1"/>
    </xf>
    <xf numFmtId="168" fontId="4" fillId="2" borderId="0" xfId="0" applyNumberFormat="1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4" fontId="8" fillId="2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168" fontId="7" fillId="2" borderId="0" xfId="0" applyNumberFormat="1" applyFont="1" applyFill="1" applyBorder="1" applyAlignment="1">
      <alignment wrapText="1"/>
    </xf>
    <xf numFmtId="164" fontId="4" fillId="2" borderId="0" xfId="2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/>
    </xf>
    <xf numFmtId="164" fontId="4" fillId="2" borderId="0" xfId="2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vertical="center"/>
    </xf>
    <xf numFmtId="166" fontId="4" fillId="2" borderId="0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wrapText="1"/>
    </xf>
    <xf numFmtId="166" fontId="4" fillId="2" borderId="0" xfId="1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wrapText="1"/>
    </xf>
    <xf numFmtId="164" fontId="4" fillId="2" borderId="1" xfId="2" applyNumberFormat="1" applyFont="1" applyFill="1" applyBorder="1" applyAlignment="1">
      <alignment wrapText="1"/>
    </xf>
    <xf numFmtId="166" fontId="4" fillId="2" borderId="1" xfId="1" applyNumberFormat="1" applyFont="1" applyFill="1" applyBorder="1" applyAlignment="1">
      <alignment horizontal="right" vertical="center"/>
    </xf>
    <xf numFmtId="164" fontId="4" fillId="2" borderId="1" xfId="2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1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wrapText="1"/>
    </xf>
    <xf numFmtId="165" fontId="17" fillId="2" borderId="0" xfId="0" applyNumberFormat="1" applyFont="1" applyFill="1" applyBorder="1" applyAlignment="1">
      <alignment wrapText="1"/>
    </xf>
    <xf numFmtId="0" fontId="18" fillId="2" borderId="0" xfId="0" applyFont="1" applyFill="1" applyBorder="1" applyAlignment="1">
      <alignment horizontal="right" wrapText="1"/>
    </xf>
    <xf numFmtId="0" fontId="16" fillId="2" borderId="0" xfId="0" applyFont="1" applyFill="1" applyBorder="1"/>
    <xf numFmtId="0" fontId="14" fillId="3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center" vertical="center" wrapText="1"/>
    </xf>
    <xf numFmtId="164" fontId="15" fillId="2" borderId="0" xfId="0" applyNumberFormat="1" applyFont="1" applyFill="1" applyBorder="1" applyAlignment="1">
      <alignment wrapText="1"/>
    </xf>
    <xf numFmtId="0" fontId="15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66" fontId="14" fillId="2" borderId="0" xfId="1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164" fontId="15" fillId="2" borderId="1" xfId="0" applyNumberFormat="1" applyFont="1" applyFill="1" applyBorder="1" applyAlignment="1"/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165" fontId="16" fillId="2" borderId="0" xfId="0" applyNumberFormat="1" applyFont="1" applyFill="1" applyBorder="1"/>
    <xf numFmtId="0" fontId="20" fillId="2" borderId="0" xfId="0" applyFont="1" applyFill="1" applyBorder="1"/>
    <xf numFmtId="0" fontId="18" fillId="2" borderId="1" xfId="0" applyFont="1" applyFill="1" applyBorder="1" applyAlignment="1" applyProtection="1">
      <alignment horizontal="center" vertical="center" wrapText="1"/>
    </xf>
    <xf numFmtId="169" fontId="15" fillId="2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43" fontId="4" fillId="2" borderId="1" xfId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43" fontId="4" fillId="2" borderId="0" xfId="1" applyFont="1" applyFill="1" applyBorder="1" applyAlignment="1">
      <alignment horizontal="center" wrapText="1"/>
    </xf>
    <xf numFmtId="166" fontId="4" fillId="2" borderId="1" xfId="1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right" wrapText="1"/>
    </xf>
    <xf numFmtId="0" fontId="4" fillId="2" borderId="4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167" fontId="4" fillId="2" borderId="1" xfId="2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 applyProtection="1">
      <alignment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wrapText="1"/>
    </xf>
    <xf numFmtId="164" fontId="4" fillId="2" borderId="3" xfId="2" applyNumberFormat="1" applyFont="1" applyFill="1" applyBorder="1" applyAlignment="1" applyProtection="1">
      <alignment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wrapText="1"/>
    </xf>
    <xf numFmtId="0" fontId="4" fillId="2" borderId="14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7" fontId="4" fillId="2" borderId="1" xfId="2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/>
    <xf numFmtId="0" fontId="23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 indent="5"/>
    </xf>
    <xf numFmtId="0" fontId="27" fillId="2" borderId="0" xfId="0" applyFont="1" applyFill="1" applyAlignment="1">
      <alignment horizontal="left" vertical="center" indent="8"/>
    </xf>
    <xf numFmtId="0" fontId="2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22"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34" displayName="Table34" ref="A2:B2" headerRowCount="0" totalsRowShown="0" headerRowDxfId="21" dataDxfId="20">
  <tableColumns count="2">
    <tableColumn id="1" name="Column1" dataDxfId="19"/>
    <tableColumn id="5" name="Column2" dataDxfId="18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id="2" name="Table18" displayName="Table18" ref="A3:D53" headerRowCount="0" totalsRowShown="0" headerRowDxfId="17" dataDxfId="16" tableBorderDxfId="15">
  <tableColumns count="4">
    <tableColumn id="1" name="Column1" headerRowDxfId="14" dataDxfId="13"/>
    <tableColumn id="2" name="Column2" headerRowDxfId="12" dataDxfId="11"/>
    <tableColumn id="5" name="Columna1" headerRowDxfId="10" dataDxfId="9"/>
    <tableColumn id="6" name="Columna2" headerRowDxfId="8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13" displayName="Table13" ref="A4:E51" totalsRowShown="0" headerRowDxfId="6" dataDxfId="5">
  <autoFilter ref="A4:E51"/>
  <tableColumns count="5">
    <tableColumn id="1" name="Lectura del Bando" dataDxfId="4"/>
    <tableColumn id="2" name="Cantidad" dataDxfId="3"/>
    <tableColumn id="6" name="Unidad" dataDxfId="2"/>
    <tableColumn id="3" name="Precio Unit" dataDxfId="1"/>
    <tableColumn id="4" name="Precio Tota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zoomScaleNormal="100" workbookViewId="0">
      <selection activeCell="F65" sqref="F65"/>
    </sheetView>
  </sheetViews>
  <sheetFormatPr baseColWidth="10" defaultRowHeight="15" x14ac:dyDescent="0.25"/>
  <cols>
    <col min="1" max="16384" width="11.42578125" style="252"/>
  </cols>
  <sheetData>
    <row r="1" spans="1:5" ht="18" x14ac:dyDescent="0.25">
      <c r="A1" s="251" t="s">
        <v>286</v>
      </c>
      <c r="B1" s="251"/>
      <c r="C1" s="251"/>
      <c r="D1" s="251"/>
      <c r="E1" s="251"/>
    </row>
    <row r="2" spans="1:5" ht="18" x14ac:dyDescent="0.25">
      <c r="A2" s="251" t="s">
        <v>287</v>
      </c>
      <c r="B2" s="251"/>
      <c r="C2" s="251"/>
      <c r="D2" s="251"/>
      <c r="E2" s="251"/>
    </row>
    <row r="3" spans="1:5" ht="18" x14ac:dyDescent="0.25">
      <c r="A3" s="253"/>
    </row>
    <row r="4" spans="1:5" x14ac:dyDescent="0.25">
      <c r="A4" s="254" t="s">
        <v>288</v>
      </c>
    </row>
    <row r="5" spans="1:5" ht="17.25" x14ac:dyDescent="0.25">
      <c r="A5" s="254" t="s">
        <v>309</v>
      </c>
    </row>
    <row r="6" spans="1:5" ht="17.25" x14ac:dyDescent="0.25">
      <c r="A6" s="254" t="s">
        <v>310</v>
      </c>
    </row>
    <row r="7" spans="1:5" ht="17.25" x14ac:dyDescent="0.25">
      <c r="A7" s="254" t="s">
        <v>311</v>
      </c>
    </row>
    <row r="8" spans="1:5" x14ac:dyDescent="0.25">
      <c r="A8" s="254"/>
    </row>
    <row r="9" spans="1:5" x14ac:dyDescent="0.25">
      <c r="A9" s="254" t="s">
        <v>289</v>
      </c>
    </row>
    <row r="10" spans="1:5" ht="17.25" x14ac:dyDescent="0.25">
      <c r="A10" s="254" t="s">
        <v>312</v>
      </c>
    </row>
    <row r="11" spans="1:5" ht="17.25" x14ac:dyDescent="0.25">
      <c r="A11" s="254" t="s">
        <v>313</v>
      </c>
    </row>
    <row r="12" spans="1:5" ht="17.25" x14ac:dyDescent="0.25">
      <c r="A12" s="254" t="s">
        <v>314</v>
      </c>
    </row>
    <row r="13" spans="1:5" x14ac:dyDescent="0.25">
      <c r="A13" s="254"/>
    </row>
    <row r="14" spans="1:5" x14ac:dyDescent="0.25">
      <c r="A14" s="254" t="s">
        <v>290</v>
      </c>
    </row>
    <row r="15" spans="1:5" ht="17.25" x14ac:dyDescent="0.25">
      <c r="A15" s="254" t="s">
        <v>315</v>
      </c>
    </row>
    <row r="16" spans="1:5" ht="17.25" x14ac:dyDescent="0.25">
      <c r="A16" s="254" t="s">
        <v>316</v>
      </c>
    </row>
    <row r="17" spans="1:1" ht="17.25" x14ac:dyDescent="0.25">
      <c r="A17" s="254" t="s">
        <v>317</v>
      </c>
    </row>
    <row r="18" spans="1:1" x14ac:dyDescent="0.25">
      <c r="A18" s="254"/>
    </row>
    <row r="19" spans="1:1" x14ac:dyDescent="0.25">
      <c r="A19" s="254" t="s">
        <v>291</v>
      </c>
    </row>
    <row r="20" spans="1:1" ht="17.25" x14ac:dyDescent="0.25">
      <c r="A20" s="254" t="s">
        <v>318</v>
      </c>
    </row>
    <row r="21" spans="1:1" ht="17.25" x14ac:dyDescent="0.25">
      <c r="A21" s="254" t="s">
        <v>319</v>
      </c>
    </row>
    <row r="22" spans="1:1" ht="17.25" x14ac:dyDescent="0.25">
      <c r="A22" s="254" t="s">
        <v>320</v>
      </c>
    </row>
    <row r="23" spans="1:1" ht="17.25" x14ac:dyDescent="0.25">
      <c r="A23" s="255"/>
    </row>
    <row r="24" spans="1:1" ht="17.25" x14ac:dyDescent="0.25">
      <c r="A24" s="254" t="s">
        <v>321</v>
      </c>
    </row>
    <row r="25" spans="1:1" ht="17.25" x14ac:dyDescent="0.25">
      <c r="A25" s="254" t="s">
        <v>322</v>
      </c>
    </row>
    <row r="26" spans="1:1" ht="17.25" x14ac:dyDescent="0.25">
      <c r="A26" s="254" t="s">
        <v>323</v>
      </c>
    </row>
    <row r="27" spans="1:1" ht="17.25" x14ac:dyDescent="0.25">
      <c r="A27" s="254" t="s">
        <v>324</v>
      </c>
    </row>
    <row r="28" spans="1:1" ht="17.25" x14ac:dyDescent="0.25">
      <c r="A28" s="255"/>
    </row>
    <row r="29" spans="1:1" x14ac:dyDescent="0.25">
      <c r="A29" s="254" t="s">
        <v>292</v>
      </c>
    </row>
    <row r="30" spans="1:1" ht="17.25" x14ac:dyDescent="0.25">
      <c r="A30" s="254" t="s">
        <v>325</v>
      </c>
    </row>
    <row r="31" spans="1:1" ht="17.25" x14ac:dyDescent="0.25">
      <c r="A31" s="254" t="s">
        <v>316</v>
      </c>
    </row>
    <row r="32" spans="1:1" ht="17.25" x14ac:dyDescent="0.25">
      <c r="A32" s="254" t="s">
        <v>326</v>
      </c>
    </row>
    <row r="33" spans="1:7" ht="17.25" x14ac:dyDescent="0.25">
      <c r="A33" s="255" t="s">
        <v>293</v>
      </c>
    </row>
    <row r="34" spans="1:7" ht="17.25" x14ac:dyDescent="0.25">
      <c r="A34" s="255"/>
    </row>
    <row r="35" spans="1:7" x14ac:dyDescent="0.25">
      <c r="A35" s="259" t="s">
        <v>294</v>
      </c>
      <c r="B35" s="259"/>
      <c r="C35" s="259"/>
      <c r="D35" s="259"/>
      <c r="E35" s="259"/>
      <c r="F35" s="259"/>
      <c r="G35" s="259"/>
    </row>
    <row r="36" spans="1:7" ht="17.25" x14ac:dyDescent="0.25">
      <c r="A36" s="258" t="s">
        <v>362</v>
      </c>
      <c r="B36" s="258"/>
      <c r="C36" s="258"/>
      <c r="D36" s="258"/>
      <c r="E36" s="258"/>
      <c r="F36" s="258"/>
      <c r="G36" s="258"/>
    </row>
    <row r="37" spans="1:7" ht="32.25" customHeight="1" x14ac:dyDescent="0.25">
      <c r="A37" s="258" t="s">
        <v>363</v>
      </c>
      <c r="B37" s="258"/>
      <c r="C37" s="258"/>
      <c r="D37" s="258"/>
      <c r="E37" s="258"/>
      <c r="F37" s="258"/>
      <c r="G37" s="258"/>
    </row>
    <row r="38" spans="1:7" ht="17.25" x14ac:dyDescent="0.25">
      <c r="A38" s="254" t="s">
        <v>327</v>
      </c>
    </row>
    <row r="39" spans="1:7" ht="17.25" x14ac:dyDescent="0.25">
      <c r="A39" s="254" t="s">
        <v>328</v>
      </c>
    </row>
    <row r="40" spans="1:7" ht="17.25" x14ac:dyDescent="0.25">
      <c r="A40" s="256" t="s">
        <v>295</v>
      </c>
    </row>
    <row r="41" spans="1:7" ht="17.25" x14ac:dyDescent="0.25">
      <c r="A41" s="254" t="s">
        <v>329</v>
      </c>
    </row>
    <row r="42" spans="1:7" x14ac:dyDescent="0.25">
      <c r="A42" s="254"/>
    </row>
    <row r="43" spans="1:7" x14ac:dyDescent="0.25">
      <c r="A43" s="254" t="s">
        <v>296</v>
      </c>
    </row>
    <row r="44" spans="1:7" ht="17.25" x14ac:dyDescent="0.25">
      <c r="A44" s="254" t="s">
        <v>330</v>
      </c>
    </row>
    <row r="45" spans="1:7" ht="17.25" x14ac:dyDescent="0.25">
      <c r="A45" s="254" t="s">
        <v>331</v>
      </c>
    </row>
    <row r="46" spans="1:7" ht="17.25" x14ac:dyDescent="0.25">
      <c r="A46" s="254" t="s">
        <v>332</v>
      </c>
    </row>
    <row r="47" spans="1:7" ht="17.25" x14ac:dyDescent="0.25">
      <c r="A47" s="255" t="s">
        <v>297</v>
      </c>
    </row>
    <row r="48" spans="1:7" x14ac:dyDescent="0.25">
      <c r="A48" s="254"/>
    </row>
    <row r="49" spans="1:1" x14ac:dyDescent="0.25">
      <c r="A49" s="254" t="s">
        <v>298</v>
      </c>
    </row>
    <row r="50" spans="1:1" ht="17.25" x14ac:dyDescent="0.25">
      <c r="A50" s="254" t="s">
        <v>333</v>
      </c>
    </row>
    <row r="51" spans="1:1" ht="17.25" x14ac:dyDescent="0.25">
      <c r="A51" s="254" t="s">
        <v>334</v>
      </c>
    </row>
    <row r="52" spans="1:1" ht="17.25" x14ac:dyDescent="0.25">
      <c r="A52" s="254" t="s">
        <v>335</v>
      </c>
    </row>
    <row r="53" spans="1:1" ht="17.25" x14ac:dyDescent="0.25">
      <c r="A53" s="255"/>
    </row>
    <row r="54" spans="1:1" x14ac:dyDescent="0.25">
      <c r="A54" s="254" t="s">
        <v>299</v>
      </c>
    </row>
    <row r="55" spans="1:1" ht="17.25" x14ac:dyDescent="0.25">
      <c r="A55" s="254" t="s">
        <v>336</v>
      </c>
    </row>
    <row r="56" spans="1:1" ht="17.25" x14ac:dyDescent="0.25">
      <c r="A56" s="254" t="s">
        <v>337</v>
      </c>
    </row>
    <row r="57" spans="1:1" ht="17.25" x14ac:dyDescent="0.25">
      <c r="A57" s="254" t="s">
        <v>338</v>
      </c>
    </row>
    <row r="58" spans="1:1" x14ac:dyDescent="0.25">
      <c r="A58" s="254"/>
    </row>
    <row r="59" spans="1:1" x14ac:dyDescent="0.25">
      <c r="A59" s="254" t="s">
        <v>300</v>
      </c>
    </row>
    <row r="60" spans="1:1" ht="17.25" x14ac:dyDescent="0.25">
      <c r="A60" s="254" t="s">
        <v>339</v>
      </c>
    </row>
    <row r="61" spans="1:1" ht="17.25" x14ac:dyDescent="0.25">
      <c r="A61" s="254" t="s">
        <v>340</v>
      </c>
    </row>
    <row r="62" spans="1:1" ht="17.25" x14ac:dyDescent="0.25">
      <c r="A62" s="254" t="s">
        <v>341</v>
      </c>
    </row>
    <row r="63" spans="1:1" ht="17.25" x14ac:dyDescent="0.25">
      <c r="A63" s="254" t="s">
        <v>342</v>
      </c>
    </row>
    <row r="64" spans="1:1" x14ac:dyDescent="0.25">
      <c r="A64" s="254"/>
    </row>
    <row r="65" spans="1:1" x14ac:dyDescent="0.25">
      <c r="A65" s="254" t="s">
        <v>301</v>
      </c>
    </row>
    <row r="66" spans="1:1" ht="17.25" x14ac:dyDescent="0.25">
      <c r="A66" s="254" t="s">
        <v>343</v>
      </c>
    </row>
    <row r="67" spans="1:1" ht="17.25" x14ac:dyDescent="0.25">
      <c r="A67" s="254" t="s">
        <v>344</v>
      </c>
    </row>
    <row r="68" spans="1:1" ht="17.25" x14ac:dyDescent="0.25">
      <c r="A68" s="254" t="s">
        <v>345</v>
      </c>
    </row>
    <row r="69" spans="1:1" x14ac:dyDescent="0.25">
      <c r="A69" s="254"/>
    </row>
    <row r="70" spans="1:1" x14ac:dyDescent="0.25">
      <c r="A70" s="254" t="s">
        <v>302</v>
      </c>
    </row>
    <row r="71" spans="1:1" ht="17.25" x14ac:dyDescent="0.25">
      <c r="A71" s="254" t="s">
        <v>346</v>
      </c>
    </row>
    <row r="72" spans="1:1" ht="17.25" x14ac:dyDescent="0.25">
      <c r="A72" s="254" t="s">
        <v>344</v>
      </c>
    </row>
    <row r="73" spans="1:1" ht="17.25" x14ac:dyDescent="0.25">
      <c r="A73" s="254" t="s">
        <v>347</v>
      </c>
    </row>
    <row r="74" spans="1:1" x14ac:dyDescent="0.25">
      <c r="A74" s="254"/>
    </row>
    <row r="75" spans="1:1" x14ac:dyDescent="0.25">
      <c r="A75" s="254" t="s">
        <v>303</v>
      </c>
    </row>
    <row r="76" spans="1:1" ht="17.25" x14ac:dyDescent="0.25">
      <c r="A76" s="254" t="s">
        <v>346</v>
      </c>
    </row>
    <row r="77" spans="1:1" ht="17.25" x14ac:dyDescent="0.25">
      <c r="A77" s="254" t="s">
        <v>348</v>
      </c>
    </row>
    <row r="78" spans="1:1" ht="17.25" x14ac:dyDescent="0.25">
      <c r="A78" s="254" t="s">
        <v>335</v>
      </c>
    </row>
    <row r="79" spans="1:1" x14ac:dyDescent="0.25">
      <c r="A79" s="254"/>
    </row>
    <row r="80" spans="1:1" x14ac:dyDescent="0.25">
      <c r="A80" s="254" t="s">
        <v>304</v>
      </c>
    </row>
    <row r="81" spans="1:1" x14ac:dyDescent="0.25">
      <c r="A81" s="254" t="s">
        <v>305</v>
      </c>
    </row>
    <row r="82" spans="1:1" x14ac:dyDescent="0.25">
      <c r="A82" s="254" t="s">
        <v>306</v>
      </c>
    </row>
    <row r="83" spans="1:1" ht="17.25" x14ac:dyDescent="0.25">
      <c r="A83" s="254" t="s">
        <v>349</v>
      </c>
    </row>
    <row r="84" spans="1:1" ht="17.25" x14ac:dyDescent="0.25">
      <c r="A84" s="254" t="s">
        <v>350</v>
      </c>
    </row>
    <row r="85" spans="1:1" ht="17.25" x14ac:dyDescent="0.25">
      <c r="A85" s="254" t="s">
        <v>311</v>
      </c>
    </row>
    <row r="86" spans="1:1" ht="17.25" x14ac:dyDescent="0.25">
      <c r="A86" s="255"/>
    </row>
    <row r="87" spans="1:1" x14ac:dyDescent="0.25">
      <c r="A87" s="254" t="s">
        <v>307</v>
      </c>
    </row>
    <row r="88" spans="1:1" ht="17.25" x14ac:dyDescent="0.25">
      <c r="A88" s="254" t="s">
        <v>351</v>
      </c>
    </row>
    <row r="89" spans="1:1" ht="17.25" x14ac:dyDescent="0.25">
      <c r="A89" s="254" t="s">
        <v>352</v>
      </c>
    </row>
    <row r="90" spans="1:1" ht="17.25" x14ac:dyDescent="0.25">
      <c r="A90" s="254" t="s">
        <v>353</v>
      </c>
    </row>
    <row r="91" spans="1:1" ht="17.25" x14ac:dyDescent="0.25">
      <c r="A91" s="254" t="s">
        <v>354</v>
      </c>
    </row>
    <row r="92" spans="1:1" ht="17.25" x14ac:dyDescent="0.25">
      <c r="A92" s="255"/>
    </row>
    <row r="93" spans="1:1" x14ac:dyDescent="0.25">
      <c r="A93" s="254" t="s">
        <v>308</v>
      </c>
    </row>
    <row r="94" spans="1:1" ht="17.25" x14ac:dyDescent="0.25">
      <c r="A94" s="254" t="s">
        <v>355</v>
      </c>
    </row>
    <row r="95" spans="1:1" ht="17.25" x14ac:dyDescent="0.25">
      <c r="A95" s="254" t="s">
        <v>356</v>
      </c>
    </row>
    <row r="96" spans="1:1" ht="17.25" x14ac:dyDescent="0.25">
      <c r="A96" s="254" t="s">
        <v>357</v>
      </c>
    </row>
    <row r="97" spans="1:1" ht="17.25" x14ac:dyDescent="0.25">
      <c r="A97" s="257" t="s">
        <v>358</v>
      </c>
    </row>
    <row r="98" spans="1:1" ht="17.25" x14ac:dyDescent="0.25">
      <c r="A98" s="257" t="s">
        <v>359</v>
      </c>
    </row>
    <row r="99" spans="1:1" ht="17.25" x14ac:dyDescent="0.25">
      <c r="A99" s="257" t="s">
        <v>360</v>
      </c>
    </row>
    <row r="100" spans="1:1" ht="17.25" x14ac:dyDescent="0.25">
      <c r="A100" s="257" t="s">
        <v>361</v>
      </c>
    </row>
    <row r="101" spans="1:1" ht="17.25" x14ac:dyDescent="0.25">
      <c r="A101" s="255"/>
    </row>
  </sheetData>
  <mergeCells count="5">
    <mergeCell ref="A1:E1"/>
    <mergeCell ref="A2:E2"/>
    <mergeCell ref="A36:G36"/>
    <mergeCell ref="A37:G37"/>
    <mergeCell ref="A35:G35"/>
  </mergeCells>
  <pageMargins left="0.7" right="0.7" top="0.75" bottom="0.75" header="0.3" footer="0.3"/>
  <pageSetup scale="97" orientation="portrait" horizontalDpi="0" verticalDpi="0" r:id="rId1"/>
  <rowBreaks count="2" manualBreakCount="2">
    <brk id="41" max="6" man="1"/>
    <brk id="8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8" zoomScaleNormal="100" workbookViewId="0">
      <selection activeCell="H32" sqref="H32"/>
    </sheetView>
  </sheetViews>
  <sheetFormatPr baseColWidth="10" defaultColWidth="9.140625" defaultRowHeight="13.5" x14ac:dyDescent="0.25"/>
  <cols>
    <col min="1" max="1" width="57.42578125" style="29" customWidth="1"/>
    <col min="2" max="2" width="9.140625" style="29" customWidth="1"/>
    <col min="3" max="3" width="9.7109375" style="29" bestFit="1" customWidth="1"/>
    <col min="4" max="4" width="13.7109375" style="29" customWidth="1"/>
    <col min="5" max="5" width="14.5703125" style="29" customWidth="1"/>
    <col min="6" max="255" width="9.140625" style="29"/>
    <col min="256" max="256" width="57.42578125" style="29" customWidth="1"/>
    <col min="257" max="257" width="9.140625" style="29" customWidth="1"/>
    <col min="258" max="258" width="9.7109375" style="29" bestFit="1" customWidth="1"/>
    <col min="259" max="259" width="13.7109375" style="29" customWidth="1"/>
    <col min="260" max="260" width="14.5703125" style="29" customWidth="1"/>
    <col min="261" max="511" width="9.140625" style="29"/>
    <col min="512" max="512" width="57.42578125" style="29" customWidth="1"/>
    <col min="513" max="513" width="9.140625" style="29" customWidth="1"/>
    <col min="514" max="514" width="9.7109375" style="29" bestFit="1" customWidth="1"/>
    <col min="515" max="515" width="13.7109375" style="29" customWidth="1"/>
    <col min="516" max="516" width="14.5703125" style="29" customWidth="1"/>
    <col min="517" max="767" width="9.140625" style="29"/>
    <col min="768" max="768" width="57.42578125" style="29" customWidth="1"/>
    <col min="769" max="769" width="9.140625" style="29" customWidth="1"/>
    <col min="770" max="770" width="9.7109375" style="29" bestFit="1" customWidth="1"/>
    <col min="771" max="771" width="13.7109375" style="29" customWidth="1"/>
    <col min="772" max="772" width="14.5703125" style="29" customWidth="1"/>
    <col min="773" max="1023" width="9.140625" style="29"/>
    <col min="1024" max="1024" width="57.42578125" style="29" customWidth="1"/>
    <col min="1025" max="1025" width="9.140625" style="29" customWidth="1"/>
    <col min="1026" max="1026" width="9.7109375" style="29" bestFit="1" customWidth="1"/>
    <col min="1027" max="1027" width="13.7109375" style="29" customWidth="1"/>
    <col min="1028" max="1028" width="14.5703125" style="29" customWidth="1"/>
    <col min="1029" max="1279" width="9.140625" style="29"/>
    <col min="1280" max="1280" width="57.42578125" style="29" customWidth="1"/>
    <col min="1281" max="1281" width="9.140625" style="29" customWidth="1"/>
    <col min="1282" max="1282" width="9.7109375" style="29" bestFit="1" customWidth="1"/>
    <col min="1283" max="1283" width="13.7109375" style="29" customWidth="1"/>
    <col min="1284" max="1284" width="14.5703125" style="29" customWidth="1"/>
    <col min="1285" max="1535" width="9.140625" style="29"/>
    <col min="1536" max="1536" width="57.42578125" style="29" customWidth="1"/>
    <col min="1537" max="1537" width="9.140625" style="29" customWidth="1"/>
    <col min="1538" max="1538" width="9.7109375" style="29" bestFit="1" customWidth="1"/>
    <col min="1539" max="1539" width="13.7109375" style="29" customWidth="1"/>
    <col min="1540" max="1540" width="14.5703125" style="29" customWidth="1"/>
    <col min="1541" max="1791" width="9.140625" style="29"/>
    <col min="1792" max="1792" width="57.42578125" style="29" customWidth="1"/>
    <col min="1793" max="1793" width="9.140625" style="29" customWidth="1"/>
    <col min="1794" max="1794" width="9.7109375" style="29" bestFit="1" customWidth="1"/>
    <col min="1795" max="1795" width="13.7109375" style="29" customWidth="1"/>
    <col min="1796" max="1796" width="14.5703125" style="29" customWidth="1"/>
    <col min="1797" max="2047" width="9.140625" style="29"/>
    <col min="2048" max="2048" width="57.42578125" style="29" customWidth="1"/>
    <col min="2049" max="2049" width="9.140625" style="29" customWidth="1"/>
    <col min="2050" max="2050" width="9.7109375" style="29" bestFit="1" customWidth="1"/>
    <col min="2051" max="2051" width="13.7109375" style="29" customWidth="1"/>
    <col min="2052" max="2052" width="14.5703125" style="29" customWidth="1"/>
    <col min="2053" max="2303" width="9.140625" style="29"/>
    <col min="2304" max="2304" width="57.42578125" style="29" customWidth="1"/>
    <col min="2305" max="2305" width="9.140625" style="29" customWidth="1"/>
    <col min="2306" max="2306" width="9.7109375" style="29" bestFit="1" customWidth="1"/>
    <col min="2307" max="2307" width="13.7109375" style="29" customWidth="1"/>
    <col min="2308" max="2308" width="14.5703125" style="29" customWidth="1"/>
    <col min="2309" max="2559" width="9.140625" style="29"/>
    <col min="2560" max="2560" width="57.42578125" style="29" customWidth="1"/>
    <col min="2561" max="2561" width="9.140625" style="29" customWidth="1"/>
    <col min="2562" max="2562" width="9.7109375" style="29" bestFit="1" customWidth="1"/>
    <col min="2563" max="2563" width="13.7109375" style="29" customWidth="1"/>
    <col min="2564" max="2564" width="14.5703125" style="29" customWidth="1"/>
    <col min="2565" max="2815" width="9.140625" style="29"/>
    <col min="2816" max="2816" width="57.42578125" style="29" customWidth="1"/>
    <col min="2817" max="2817" width="9.140625" style="29" customWidth="1"/>
    <col min="2818" max="2818" width="9.7109375" style="29" bestFit="1" customWidth="1"/>
    <col min="2819" max="2819" width="13.7109375" style="29" customWidth="1"/>
    <col min="2820" max="2820" width="14.5703125" style="29" customWidth="1"/>
    <col min="2821" max="3071" width="9.140625" style="29"/>
    <col min="3072" max="3072" width="57.42578125" style="29" customWidth="1"/>
    <col min="3073" max="3073" width="9.140625" style="29" customWidth="1"/>
    <col min="3074" max="3074" width="9.7109375" style="29" bestFit="1" customWidth="1"/>
    <col min="3075" max="3075" width="13.7109375" style="29" customWidth="1"/>
    <col min="3076" max="3076" width="14.5703125" style="29" customWidth="1"/>
    <col min="3077" max="3327" width="9.140625" style="29"/>
    <col min="3328" max="3328" width="57.42578125" style="29" customWidth="1"/>
    <col min="3329" max="3329" width="9.140625" style="29" customWidth="1"/>
    <col min="3330" max="3330" width="9.7109375" style="29" bestFit="1" customWidth="1"/>
    <col min="3331" max="3331" width="13.7109375" style="29" customWidth="1"/>
    <col min="3332" max="3332" width="14.5703125" style="29" customWidth="1"/>
    <col min="3333" max="3583" width="9.140625" style="29"/>
    <col min="3584" max="3584" width="57.42578125" style="29" customWidth="1"/>
    <col min="3585" max="3585" width="9.140625" style="29" customWidth="1"/>
    <col min="3586" max="3586" width="9.7109375" style="29" bestFit="1" customWidth="1"/>
    <col min="3587" max="3587" width="13.7109375" style="29" customWidth="1"/>
    <col min="3588" max="3588" width="14.5703125" style="29" customWidth="1"/>
    <col min="3589" max="3839" width="9.140625" style="29"/>
    <col min="3840" max="3840" width="57.42578125" style="29" customWidth="1"/>
    <col min="3841" max="3841" width="9.140625" style="29" customWidth="1"/>
    <col min="3842" max="3842" width="9.7109375" style="29" bestFit="1" customWidth="1"/>
    <col min="3843" max="3843" width="13.7109375" style="29" customWidth="1"/>
    <col min="3844" max="3844" width="14.5703125" style="29" customWidth="1"/>
    <col min="3845" max="4095" width="9.140625" style="29"/>
    <col min="4096" max="4096" width="57.42578125" style="29" customWidth="1"/>
    <col min="4097" max="4097" width="9.140625" style="29" customWidth="1"/>
    <col min="4098" max="4098" width="9.7109375" style="29" bestFit="1" customWidth="1"/>
    <col min="4099" max="4099" width="13.7109375" style="29" customWidth="1"/>
    <col min="4100" max="4100" width="14.5703125" style="29" customWidth="1"/>
    <col min="4101" max="4351" width="9.140625" style="29"/>
    <col min="4352" max="4352" width="57.42578125" style="29" customWidth="1"/>
    <col min="4353" max="4353" width="9.140625" style="29" customWidth="1"/>
    <col min="4354" max="4354" width="9.7109375" style="29" bestFit="1" customWidth="1"/>
    <col min="4355" max="4355" width="13.7109375" style="29" customWidth="1"/>
    <col min="4356" max="4356" width="14.5703125" style="29" customWidth="1"/>
    <col min="4357" max="4607" width="9.140625" style="29"/>
    <col min="4608" max="4608" width="57.42578125" style="29" customWidth="1"/>
    <col min="4609" max="4609" width="9.140625" style="29" customWidth="1"/>
    <col min="4610" max="4610" width="9.7109375" style="29" bestFit="1" customWidth="1"/>
    <col min="4611" max="4611" width="13.7109375" style="29" customWidth="1"/>
    <col min="4612" max="4612" width="14.5703125" style="29" customWidth="1"/>
    <col min="4613" max="4863" width="9.140625" style="29"/>
    <col min="4864" max="4864" width="57.42578125" style="29" customWidth="1"/>
    <col min="4865" max="4865" width="9.140625" style="29" customWidth="1"/>
    <col min="4866" max="4866" width="9.7109375" style="29" bestFit="1" customWidth="1"/>
    <col min="4867" max="4867" width="13.7109375" style="29" customWidth="1"/>
    <col min="4868" max="4868" width="14.5703125" style="29" customWidth="1"/>
    <col min="4869" max="5119" width="9.140625" style="29"/>
    <col min="5120" max="5120" width="57.42578125" style="29" customWidth="1"/>
    <col min="5121" max="5121" width="9.140625" style="29" customWidth="1"/>
    <col min="5122" max="5122" width="9.7109375" style="29" bestFit="1" customWidth="1"/>
    <col min="5123" max="5123" width="13.7109375" style="29" customWidth="1"/>
    <col min="5124" max="5124" width="14.5703125" style="29" customWidth="1"/>
    <col min="5125" max="5375" width="9.140625" style="29"/>
    <col min="5376" max="5376" width="57.42578125" style="29" customWidth="1"/>
    <col min="5377" max="5377" width="9.140625" style="29" customWidth="1"/>
    <col min="5378" max="5378" width="9.7109375" style="29" bestFit="1" customWidth="1"/>
    <col min="5379" max="5379" width="13.7109375" style="29" customWidth="1"/>
    <col min="5380" max="5380" width="14.5703125" style="29" customWidth="1"/>
    <col min="5381" max="5631" width="9.140625" style="29"/>
    <col min="5632" max="5632" width="57.42578125" style="29" customWidth="1"/>
    <col min="5633" max="5633" width="9.140625" style="29" customWidth="1"/>
    <col min="5634" max="5634" width="9.7109375" style="29" bestFit="1" customWidth="1"/>
    <col min="5635" max="5635" width="13.7109375" style="29" customWidth="1"/>
    <col min="5636" max="5636" width="14.5703125" style="29" customWidth="1"/>
    <col min="5637" max="5887" width="9.140625" style="29"/>
    <col min="5888" max="5888" width="57.42578125" style="29" customWidth="1"/>
    <col min="5889" max="5889" width="9.140625" style="29" customWidth="1"/>
    <col min="5890" max="5890" width="9.7109375" style="29" bestFit="1" customWidth="1"/>
    <col min="5891" max="5891" width="13.7109375" style="29" customWidth="1"/>
    <col min="5892" max="5892" width="14.5703125" style="29" customWidth="1"/>
    <col min="5893" max="6143" width="9.140625" style="29"/>
    <col min="6144" max="6144" width="57.42578125" style="29" customWidth="1"/>
    <col min="6145" max="6145" width="9.140625" style="29" customWidth="1"/>
    <col min="6146" max="6146" width="9.7109375" style="29" bestFit="1" customWidth="1"/>
    <col min="6147" max="6147" width="13.7109375" style="29" customWidth="1"/>
    <col min="6148" max="6148" width="14.5703125" style="29" customWidth="1"/>
    <col min="6149" max="6399" width="9.140625" style="29"/>
    <col min="6400" max="6400" width="57.42578125" style="29" customWidth="1"/>
    <col min="6401" max="6401" width="9.140625" style="29" customWidth="1"/>
    <col min="6402" max="6402" width="9.7109375" style="29" bestFit="1" customWidth="1"/>
    <col min="6403" max="6403" width="13.7109375" style="29" customWidth="1"/>
    <col min="6404" max="6404" width="14.5703125" style="29" customWidth="1"/>
    <col min="6405" max="6655" width="9.140625" style="29"/>
    <col min="6656" max="6656" width="57.42578125" style="29" customWidth="1"/>
    <col min="6657" max="6657" width="9.140625" style="29" customWidth="1"/>
    <col min="6658" max="6658" width="9.7109375" style="29" bestFit="1" customWidth="1"/>
    <col min="6659" max="6659" width="13.7109375" style="29" customWidth="1"/>
    <col min="6660" max="6660" width="14.5703125" style="29" customWidth="1"/>
    <col min="6661" max="6911" width="9.140625" style="29"/>
    <col min="6912" max="6912" width="57.42578125" style="29" customWidth="1"/>
    <col min="6913" max="6913" width="9.140625" style="29" customWidth="1"/>
    <col min="6914" max="6914" width="9.7109375" style="29" bestFit="1" customWidth="1"/>
    <col min="6915" max="6915" width="13.7109375" style="29" customWidth="1"/>
    <col min="6916" max="6916" width="14.5703125" style="29" customWidth="1"/>
    <col min="6917" max="7167" width="9.140625" style="29"/>
    <col min="7168" max="7168" width="57.42578125" style="29" customWidth="1"/>
    <col min="7169" max="7169" width="9.140625" style="29" customWidth="1"/>
    <col min="7170" max="7170" width="9.7109375" style="29" bestFit="1" customWidth="1"/>
    <col min="7171" max="7171" width="13.7109375" style="29" customWidth="1"/>
    <col min="7172" max="7172" width="14.5703125" style="29" customWidth="1"/>
    <col min="7173" max="7423" width="9.140625" style="29"/>
    <col min="7424" max="7424" width="57.42578125" style="29" customWidth="1"/>
    <col min="7425" max="7425" width="9.140625" style="29" customWidth="1"/>
    <col min="7426" max="7426" width="9.7109375" style="29" bestFit="1" customWidth="1"/>
    <col min="7427" max="7427" width="13.7109375" style="29" customWidth="1"/>
    <col min="7428" max="7428" width="14.5703125" style="29" customWidth="1"/>
    <col min="7429" max="7679" width="9.140625" style="29"/>
    <col min="7680" max="7680" width="57.42578125" style="29" customWidth="1"/>
    <col min="7681" max="7681" width="9.140625" style="29" customWidth="1"/>
    <col min="7682" max="7682" width="9.7109375" style="29" bestFit="1" customWidth="1"/>
    <col min="7683" max="7683" width="13.7109375" style="29" customWidth="1"/>
    <col min="7684" max="7684" width="14.5703125" style="29" customWidth="1"/>
    <col min="7685" max="7935" width="9.140625" style="29"/>
    <col min="7936" max="7936" width="57.42578125" style="29" customWidth="1"/>
    <col min="7937" max="7937" width="9.140625" style="29" customWidth="1"/>
    <col min="7938" max="7938" width="9.7109375" style="29" bestFit="1" customWidth="1"/>
    <col min="7939" max="7939" width="13.7109375" style="29" customWidth="1"/>
    <col min="7940" max="7940" width="14.5703125" style="29" customWidth="1"/>
    <col min="7941" max="8191" width="9.140625" style="29"/>
    <col min="8192" max="8192" width="57.42578125" style="29" customWidth="1"/>
    <col min="8193" max="8193" width="9.140625" style="29" customWidth="1"/>
    <col min="8194" max="8194" width="9.7109375" style="29" bestFit="1" customWidth="1"/>
    <col min="8195" max="8195" width="13.7109375" style="29" customWidth="1"/>
    <col min="8196" max="8196" width="14.5703125" style="29" customWidth="1"/>
    <col min="8197" max="8447" width="9.140625" style="29"/>
    <col min="8448" max="8448" width="57.42578125" style="29" customWidth="1"/>
    <col min="8449" max="8449" width="9.140625" style="29" customWidth="1"/>
    <col min="8450" max="8450" width="9.7109375" style="29" bestFit="1" customWidth="1"/>
    <col min="8451" max="8451" width="13.7109375" style="29" customWidth="1"/>
    <col min="8452" max="8452" width="14.5703125" style="29" customWidth="1"/>
    <col min="8453" max="8703" width="9.140625" style="29"/>
    <col min="8704" max="8704" width="57.42578125" style="29" customWidth="1"/>
    <col min="8705" max="8705" width="9.140625" style="29" customWidth="1"/>
    <col min="8706" max="8706" width="9.7109375" style="29" bestFit="1" customWidth="1"/>
    <col min="8707" max="8707" width="13.7109375" style="29" customWidth="1"/>
    <col min="8708" max="8708" width="14.5703125" style="29" customWidth="1"/>
    <col min="8709" max="8959" width="9.140625" style="29"/>
    <col min="8960" max="8960" width="57.42578125" style="29" customWidth="1"/>
    <col min="8961" max="8961" width="9.140625" style="29" customWidth="1"/>
    <col min="8962" max="8962" width="9.7109375" style="29" bestFit="1" customWidth="1"/>
    <col min="8963" max="8963" width="13.7109375" style="29" customWidth="1"/>
    <col min="8964" max="8964" width="14.5703125" style="29" customWidth="1"/>
    <col min="8965" max="9215" width="9.140625" style="29"/>
    <col min="9216" max="9216" width="57.42578125" style="29" customWidth="1"/>
    <col min="9217" max="9217" width="9.140625" style="29" customWidth="1"/>
    <col min="9218" max="9218" width="9.7109375" style="29" bestFit="1" customWidth="1"/>
    <col min="9219" max="9219" width="13.7109375" style="29" customWidth="1"/>
    <col min="9220" max="9220" width="14.5703125" style="29" customWidth="1"/>
    <col min="9221" max="9471" width="9.140625" style="29"/>
    <col min="9472" max="9472" width="57.42578125" style="29" customWidth="1"/>
    <col min="9473" max="9473" width="9.140625" style="29" customWidth="1"/>
    <col min="9474" max="9474" width="9.7109375" style="29" bestFit="1" customWidth="1"/>
    <col min="9475" max="9475" width="13.7109375" style="29" customWidth="1"/>
    <col min="9476" max="9476" width="14.5703125" style="29" customWidth="1"/>
    <col min="9477" max="9727" width="9.140625" style="29"/>
    <col min="9728" max="9728" width="57.42578125" style="29" customWidth="1"/>
    <col min="9729" max="9729" width="9.140625" style="29" customWidth="1"/>
    <col min="9730" max="9730" width="9.7109375" style="29" bestFit="1" customWidth="1"/>
    <col min="9731" max="9731" width="13.7109375" style="29" customWidth="1"/>
    <col min="9732" max="9732" width="14.5703125" style="29" customWidth="1"/>
    <col min="9733" max="9983" width="9.140625" style="29"/>
    <col min="9984" max="9984" width="57.42578125" style="29" customWidth="1"/>
    <col min="9985" max="9985" width="9.140625" style="29" customWidth="1"/>
    <col min="9986" max="9986" width="9.7109375" style="29" bestFit="1" customWidth="1"/>
    <col min="9987" max="9987" width="13.7109375" style="29" customWidth="1"/>
    <col min="9988" max="9988" width="14.5703125" style="29" customWidth="1"/>
    <col min="9989" max="10239" width="9.140625" style="29"/>
    <col min="10240" max="10240" width="57.42578125" style="29" customWidth="1"/>
    <col min="10241" max="10241" width="9.140625" style="29" customWidth="1"/>
    <col min="10242" max="10242" width="9.7109375" style="29" bestFit="1" customWidth="1"/>
    <col min="10243" max="10243" width="13.7109375" style="29" customWidth="1"/>
    <col min="10244" max="10244" width="14.5703125" style="29" customWidth="1"/>
    <col min="10245" max="10495" width="9.140625" style="29"/>
    <col min="10496" max="10496" width="57.42578125" style="29" customWidth="1"/>
    <col min="10497" max="10497" width="9.140625" style="29" customWidth="1"/>
    <col min="10498" max="10498" width="9.7109375" style="29" bestFit="1" customWidth="1"/>
    <col min="10499" max="10499" width="13.7109375" style="29" customWidth="1"/>
    <col min="10500" max="10500" width="14.5703125" style="29" customWidth="1"/>
    <col min="10501" max="10751" width="9.140625" style="29"/>
    <col min="10752" max="10752" width="57.42578125" style="29" customWidth="1"/>
    <col min="10753" max="10753" width="9.140625" style="29" customWidth="1"/>
    <col min="10754" max="10754" width="9.7109375" style="29" bestFit="1" customWidth="1"/>
    <col min="10755" max="10755" width="13.7109375" style="29" customWidth="1"/>
    <col min="10756" max="10756" width="14.5703125" style="29" customWidth="1"/>
    <col min="10757" max="11007" width="9.140625" style="29"/>
    <col min="11008" max="11008" width="57.42578125" style="29" customWidth="1"/>
    <col min="11009" max="11009" width="9.140625" style="29" customWidth="1"/>
    <col min="11010" max="11010" width="9.7109375" style="29" bestFit="1" customWidth="1"/>
    <col min="11011" max="11011" width="13.7109375" style="29" customWidth="1"/>
    <col min="11012" max="11012" width="14.5703125" style="29" customWidth="1"/>
    <col min="11013" max="11263" width="9.140625" style="29"/>
    <col min="11264" max="11264" width="57.42578125" style="29" customWidth="1"/>
    <col min="11265" max="11265" width="9.140625" style="29" customWidth="1"/>
    <col min="11266" max="11266" width="9.7109375" style="29" bestFit="1" customWidth="1"/>
    <col min="11267" max="11267" width="13.7109375" style="29" customWidth="1"/>
    <col min="11268" max="11268" width="14.5703125" style="29" customWidth="1"/>
    <col min="11269" max="11519" width="9.140625" style="29"/>
    <col min="11520" max="11520" width="57.42578125" style="29" customWidth="1"/>
    <col min="11521" max="11521" width="9.140625" style="29" customWidth="1"/>
    <col min="11522" max="11522" width="9.7109375" style="29" bestFit="1" customWidth="1"/>
    <col min="11523" max="11523" width="13.7109375" style="29" customWidth="1"/>
    <col min="11524" max="11524" width="14.5703125" style="29" customWidth="1"/>
    <col min="11525" max="11775" width="9.140625" style="29"/>
    <col min="11776" max="11776" width="57.42578125" style="29" customWidth="1"/>
    <col min="11777" max="11777" width="9.140625" style="29" customWidth="1"/>
    <col min="11778" max="11778" width="9.7109375" style="29" bestFit="1" customWidth="1"/>
    <col min="11779" max="11779" width="13.7109375" style="29" customWidth="1"/>
    <col min="11780" max="11780" width="14.5703125" style="29" customWidth="1"/>
    <col min="11781" max="12031" width="9.140625" style="29"/>
    <col min="12032" max="12032" width="57.42578125" style="29" customWidth="1"/>
    <col min="12033" max="12033" width="9.140625" style="29" customWidth="1"/>
    <col min="12034" max="12034" width="9.7109375" style="29" bestFit="1" customWidth="1"/>
    <col min="12035" max="12035" width="13.7109375" style="29" customWidth="1"/>
    <col min="12036" max="12036" width="14.5703125" style="29" customWidth="1"/>
    <col min="12037" max="12287" width="9.140625" style="29"/>
    <col min="12288" max="12288" width="57.42578125" style="29" customWidth="1"/>
    <col min="12289" max="12289" width="9.140625" style="29" customWidth="1"/>
    <col min="12290" max="12290" width="9.7109375" style="29" bestFit="1" customWidth="1"/>
    <col min="12291" max="12291" width="13.7109375" style="29" customWidth="1"/>
    <col min="12292" max="12292" width="14.5703125" style="29" customWidth="1"/>
    <col min="12293" max="12543" width="9.140625" style="29"/>
    <col min="12544" max="12544" width="57.42578125" style="29" customWidth="1"/>
    <col min="12545" max="12545" width="9.140625" style="29" customWidth="1"/>
    <col min="12546" max="12546" width="9.7109375" style="29" bestFit="1" customWidth="1"/>
    <col min="12547" max="12547" width="13.7109375" style="29" customWidth="1"/>
    <col min="12548" max="12548" width="14.5703125" style="29" customWidth="1"/>
    <col min="12549" max="12799" width="9.140625" style="29"/>
    <col min="12800" max="12800" width="57.42578125" style="29" customWidth="1"/>
    <col min="12801" max="12801" width="9.140625" style="29" customWidth="1"/>
    <col min="12802" max="12802" width="9.7109375" style="29" bestFit="1" customWidth="1"/>
    <col min="12803" max="12803" width="13.7109375" style="29" customWidth="1"/>
    <col min="12804" max="12804" width="14.5703125" style="29" customWidth="1"/>
    <col min="12805" max="13055" width="9.140625" style="29"/>
    <col min="13056" max="13056" width="57.42578125" style="29" customWidth="1"/>
    <col min="13057" max="13057" width="9.140625" style="29" customWidth="1"/>
    <col min="13058" max="13058" width="9.7109375" style="29" bestFit="1" customWidth="1"/>
    <col min="13059" max="13059" width="13.7109375" style="29" customWidth="1"/>
    <col min="13060" max="13060" width="14.5703125" style="29" customWidth="1"/>
    <col min="13061" max="13311" width="9.140625" style="29"/>
    <col min="13312" max="13312" width="57.42578125" style="29" customWidth="1"/>
    <col min="13313" max="13313" width="9.140625" style="29" customWidth="1"/>
    <col min="13314" max="13314" width="9.7109375" style="29" bestFit="1" customWidth="1"/>
    <col min="13315" max="13315" width="13.7109375" style="29" customWidth="1"/>
    <col min="13316" max="13316" width="14.5703125" style="29" customWidth="1"/>
    <col min="13317" max="13567" width="9.140625" style="29"/>
    <col min="13568" max="13568" width="57.42578125" style="29" customWidth="1"/>
    <col min="13569" max="13569" width="9.140625" style="29" customWidth="1"/>
    <col min="13570" max="13570" width="9.7109375" style="29" bestFit="1" customWidth="1"/>
    <col min="13571" max="13571" width="13.7109375" style="29" customWidth="1"/>
    <col min="13572" max="13572" width="14.5703125" style="29" customWidth="1"/>
    <col min="13573" max="13823" width="9.140625" style="29"/>
    <col min="13824" max="13824" width="57.42578125" style="29" customWidth="1"/>
    <col min="13825" max="13825" width="9.140625" style="29" customWidth="1"/>
    <col min="13826" max="13826" width="9.7109375" style="29" bestFit="1" customWidth="1"/>
    <col min="13827" max="13827" width="13.7109375" style="29" customWidth="1"/>
    <col min="13828" max="13828" width="14.5703125" style="29" customWidth="1"/>
    <col min="13829" max="14079" width="9.140625" style="29"/>
    <col min="14080" max="14080" width="57.42578125" style="29" customWidth="1"/>
    <col min="14081" max="14081" width="9.140625" style="29" customWidth="1"/>
    <col min="14082" max="14082" width="9.7109375" style="29" bestFit="1" customWidth="1"/>
    <col min="14083" max="14083" width="13.7109375" style="29" customWidth="1"/>
    <col min="14084" max="14084" width="14.5703125" style="29" customWidth="1"/>
    <col min="14085" max="14335" width="9.140625" style="29"/>
    <col min="14336" max="14336" width="57.42578125" style="29" customWidth="1"/>
    <col min="14337" max="14337" width="9.140625" style="29" customWidth="1"/>
    <col min="14338" max="14338" width="9.7109375" style="29" bestFit="1" customWidth="1"/>
    <col min="14339" max="14339" width="13.7109375" style="29" customWidth="1"/>
    <col min="14340" max="14340" width="14.5703125" style="29" customWidth="1"/>
    <col min="14341" max="14591" width="9.140625" style="29"/>
    <col min="14592" max="14592" width="57.42578125" style="29" customWidth="1"/>
    <col min="14593" max="14593" width="9.140625" style="29" customWidth="1"/>
    <col min="14594" max="14594" width="9.7109375" style="29" bestFit="1" customWidth="1"/>
    <col min="14595" max="14595" width="13.7109375" style="29" customWidth="1"/>
    <col min="14596" max="14596" width="14.5703125" style="29" customWidth="1"/>
    <col min="14597" max="14847" width="9.140625" style="29"/>
    <col min="14848" max="14848" width="57.42578125" style="29" customWidth="1"/>
    <col min="14849" max="14849" width="9.140625" style="29" customWidth="1"/>
    <col min="14850" max="14850" width="9.7109375" style="29" bestFit="1" customWidth="1"/>
    <col min="14851" max="14851" width="13.7109375" style="29" customWidth="1"/>
    <col min="14852" max="14852" width="14.5703125" style="29" customWidth="1"/>
    <col min="14853" max="15103" width="9.140625" style="29"/>
    <col min="15104" max="15104" width="57.42578125" style="29" customWidth="1"/>
    <col min="15105" max="15105" width="9.140625" style="29" customWidth="1"/>
    <col min="15106" max="15106" width="9.7109375" style="29" bestFit="1" customWidth="1"/>
    <col min="15107" max="15107" width="13.7109375" style="29" customWidth="1"/>
    <col min="15108" max="15108" width="14.5703125" style="29" customWidth="1"/>
    <col min="15109" max="15359" width="9.140625" style="29"/>
    <col min="15360" max="15360" width="57.42578125" style="29" customWidth="1"/>
    <col min="15361" max="15361" width="9.140625" style="29" customWidth="1"/>
    <col min="15362" max="15362" width="9.7109375" style="29" bestFit="1" customWidth="1"/>
    <col min="15363" max="15363" width="13.7109375" style="29" customWidth="1"/>
    <col min="15364" max="15364" width="14.5703125" style="29" customWidth="1"/>
    <col min="15365" max="15615" width="9.140625" style="29"/>
    <col min="15616" max="15616" width="57.42578125" style="29" customWidth="1"/>
    <col min="15617" max="15617" width="9.140625" style="29" customWidth="1"/>
    <col min="15618" max="15618" width="9.7109375" style="29" bestFit="1" customWidth="1"/>
    <col min="15619" max="15619" width="13.7109375" style="29" customWidth="1"/>
    <col min="15620" max="15620" width="14.5703125" style="29" customWidth="1"/>
    <col min="15621" max="15871" width="9.140625" style="29"/>
    <col min="15872" max="15872" width="57.42578125" style="29" customWidth="1"/>
    <col min="15873" max="15873" width="9.140625" style="29" customWidth="1"/>
    <col min="15874" max="15874" width="9.7109375" style="29" bestFit="1" customWidth="1"/>
    <col min="15875" max="15875" width="13.7109375" style="29" customWidth="1"/>
    <col min="15876" max="15876" width="14.5703125" style="29" customWidth="1"/>
    <col min="15877" max="16127" width="9.140625" style="29"/>
    <col min="16128" max="16128" width="57.42578125" style="29" customWidth="1"/>
    <col min="16129" max="16129" width="9.140625" style="29" customWidth="1"/>
    <col min="16130" max="16130" width="9.7109375" style="29" bestFit="1" customWidth="1"/>
    <col min="16131" max="16131" width="13.7109375" style="29" customWidth="1"/>
    <col min="16132" max="16132" width="14.5703125" style="29" customWidth="1"/>
    <col min="16133" max="16384" width="9.140625" style="29"/>
  </cols>
  <sheetData>
    <row r="1" spans="1:5" ht="18" x14ac:dyDescent="0.25">
      <c r="A1" s="249" t="s">
        <v>224</v>
      </c>
      <c r="B1" s="250"/>
      <c r="C1" s="250"/>
      <c r="D1" s="250"/>
      <c r="E1" s="250"/>
    </row>
    <row r="3" spans="1:5" ht="38.25" x14ac:dyDescent="0.25">
      <c r="A3" s="184" t="s">
        <v>225</v>
      </c>
      <c r="B3" s="195" t="s">
        <v>2</v>
      </c>
      <c r="C3" s="195" t="s">
        <v>226</v>
      </c>
      <c r="D3" s="195" t="s">
        <v>30</v>
      </c>
      <c r="E3" s="195" t="s">
        <v>227</v>
      </c>
    </row>
    <row r="4" spans="1:5" ht="27" hidden="1" x14ac:dyDescent="0.25">
      <c r="A4" s="74" t="s">
        <v>228</v>
      </c>
      <c r="B4" s="74" t="s">
        <v>41</v>
      </c>
      <c r="C4" s="74" t="s">
        <v>226</v>
      </c>
      <c r="D4" s="74" t="s">
        <v>229</v>
      </c>
      <c r="E4" s="74" t="s">
        <v>230</v>
      </c>
    </row>
    <row r="5" spans="1:5" ht="77.25" customHeight="1" x14ac:dyDescent="0.25">
      <c r="A5" s="74" t="s">
        <v>267</v>
      </c>
      <c r="B5" s="186">
        <v>1</v>
      </c>
      <c r="C5" s="36" t="s">
        <v>231</v>
      </c>
      <c r="D5" s="187"/>
      <c r="E5" s="187">
        <f>+B5*D5</f>
        <v>0</v>
      </c>
    </row>
    <row r="6" spans="1:5" x14ac:dyDescent="0.25">
      <c r="A6" s="82" t="s">
        <v>232</v>
      </c>
      <c r="B6" s="191">
        <v>100</v>
      </c>
      <c r="C6" s="36" t="s">
        <v>231</v>
      </c>
      <c r="D6" s="187"/>
      <c r="E6" s="187">
        <f>+B6*D6</f>
        <v>0</v>
      </c>
    </row>
    <row r="7" spans="1:5" x14ac:dyDescent="0.25">
      <c r="A7" s="82" t="s">
        <v>233</v>
      </c>
      <c r="B7" s="191">
        <v>10</v>
      </c>
      <c r="C7" s="188" t="s">
        <v>234</v>
      </c>
      <c r="D7" s="187"/>
      <c r="E7" s="187">
        <f>+B7*D7</f>
        <v>0</v>
      </c>
    </row>
    <row r="8" spans="1:5" x14ac:dyDescent="0.25">
      <c r="A8" s="84" t="s">
        <v>9</v>
      </c>
      <c r="B8" s="196"/>
      <c r="C8" s="196"/>
      <c r="D8" s="197"/>
      <c r="E8" s="197">
        <f>+E5+E6</f>
        <v>0</v>
      </c>
    </row>
    <row r="9" spans="1:5" x14ac:dyDescent="0.25">
      <c r="A9" s="189"/>
      <c r="B9" s="190"/>
      <c r="C9" s="190"/>
      <c r="D9" s="75"/>
      <c r="E9" s="75"/>
    </row>
    <row r="11" spans="1:5" ht="38.25" x14ac:dyDescent="0.25">
      <c r="A11" s="2" t="s">
        <v>84</v>
      </c>
      <c r="B11" s="195" t="s">
        <v>2</v>
      </c>
      <c r="C11" s="195" t="s">
        <v>226</v>
      </c>
      <c r="D11" s="195" t="s">
        <v>30</v>
      </c>
      <c r="E11" s="195" t="s">
        <v>227</v>
      </c>
    </row>
    <row r="12" spans="1:5" x14ac:dyDescent="0.25">
      <c r="A12" s="82" t="s">
        <v>235</v>
      </c>
      <c r="B12" s="57">
        <v>100</v>
      </c>
      <c r="C12" s="36" t="s">
        <v>231</v>
      </c>
      <c r="D12" s="187"/>
      <c r="E12" s="187">
        <f>+B12*D12</f>
        <v>0</v>
      </c>
    </row>
    <row r="13" spans="1:5" x14ac:dyDescent="0.25">
      <c r="A13" s="82" t="s">
        <v>233</v>
      </c>
      <c r="B13" s="191">
        <v>10</v>
      </c>
      <c r="C13" s="188" t="s">
        <v>234</v>
      </c>
      <c r="D13" s="187"/>
      <c r="E13" s="187">
        <f>+B13*D13</f>
        <v>0</v>
      </c>
    </row>
    <row r="14" spans="1:5" x14ac:dyDescent="0.25">
      <c r="A14" s="82" t="s">
        <v>236</v>
      </c>
      <c r="B14" s="191">
        <v>1</v>
      </c>
      <c r="C14" s="188"/>
      <c r="D14" s="187"/>
      <c r="E14" s="187"/>
    </row>
    <row r="15" spans="1:5" x14ac:dyDescent="0.25">
      <c r="A15" s="84" t="s">
        <v>9</v>
      </c>
      <c r="B15" s="196"/>
      <c r="C15" s="196"/>
      <c r="D15" s="197"/>
      <c r="E15" s="197">
        <f>+E12+E13</f>
        <v>0</v>
      </c>
    </row>
    <row r="16" spans="1:5" x14ac:dyDescent="0.25">
      <c r="A16" s="189"/>
      <c r="B16" s="190"/>
      <c r="C16" s="190"/>
      <c r="D16" s="75"/>
      <c r="E16" s="75"/>
    </row>
    <row r="17" spans="1:5" ht="38.25" x14ac:dyDescent="0.25">
      <c r="A17" s="9" t="s">
        <v>115</v>
      </c>
      <c r="B17" s="195" t="s">
        <v>2</v>
      </c>
      <c r="C17" s="195" t="s">
        <v>226</v>
      </c>
      <c r="D17" s="195" t="s">
        <v>30</v>
      </c>
      <c r="E17" s="195" t="s">
        <v>227</v>
      </c>
    </row>
    <row r="18" spans="1:5" x14ac:dyDescent="0.25">
      <c r="A18" s="82" t="s">
        <v>235</v>
      </c>
      <c r="B18" s="78">
        <v>100</v>
      </c>
      <c r="C18" s="74" t="s">
        <v>231</v>
      </c>
      <c r="D18" s="187"/>
      <c r="E18" s="187">
        <f>+B18*D18</f>
        <v>0</v>
      </c>
    </row>
    <row r="19" spans="1:5" x14ac:dyDescent="0.25">
      <c r="A19" s="192" t="s">
        <v>237</v>
      </c>
      <c r="B19" s="78">
        <v>10</v>
      </c>
      <c r="C19" s="74" t="s">
        <v>234</v>
      </c>
      <c r="D19" s="187"/>
      <c r="E19" s="187">
        <f>+B19*D19</f>
        <v>0</v>
      </c>
    </row>
    <row r="20" spans="1:5" x14ac:dyDescent="0.25">
      <c r="A20" s="82" t="s">
        <v>236</v>
      </c>
      <c r="B20" s="186">
        <v>1</v>
      </c>
      <c r="C20" s="188"/>
      <c r="D20" s="187"/>
      <c r="E20" s="187"/>
    </row>
    <row r="21" spans="1:5" x14ac:dyDescent="0.25">
      <c r="A21" s="84" t="s">
        <v>9</v>
      </c>
      <c r="B21" s="196"/>
      <c r="C21" s="196"/>
      <c r="D21" s="197"/>
      <c r="E21" s="197">
        <f>+E18+E19</f>
        <v>0</v>
      </c>
    </row>
    <row r="23" spans="1:5" ht="51" x14ac:dyDescent="0.25">
      <c r="A23" s="2" t="s">
        <v>238</v>
      </c>
      <c r="B23" s="195" t="s">
        <v>2</v>
      </c>
      <c r="C23" s="195" t="s">
        <v>226</v>
      </c>
      <c r="D23" s="195" t="s">
        <v>30</v>
      </c>
      <c r="E23" s="195" t="s">
        <v>227</v>
      </c>
    </row>
    <row r="24" spans="1:5" x14ac:dyDescent="0.25">
      <c r="A24" s="82" t="s">
        <v>235</v>
      </c>
      <c r="B24" s="78">
        <v>100</v>
      </c>
      <c r="C24" s="74" t="s">
        <v>231</v>
      </c>
      <c r="D24" s="187"/>
      <c r="E24" s="187">
        <f>+B24*D24</f>
        <v>0</v>
      </c>
    </row>
    <row r="25" spans="1:5" x14ac:dyDescent="0.25">
      <c r="A25" s="192" t="s">
        <v>237</v>
      </c>
      <c r="B25" s="78">
        <v>10</v>
      </c>
      <c r="C25" s="74" t="s">
        <v>234</v>
      </c>
      <c r="D25" s="187"/>
      <c r="E25" s="187">
        <f>+B25*D25</f>
        <v>0</v>
      </c>
    </row>
    <row r="26" spans="1:5" x14ac:dyDescent="0.25">
      <c r="A26" s="82" t="s">
        <v>236</v>
      </c>
      <c r="B26" s="186">
        <v>1</v>
      </c>
      <c r="C26" s="188"/>
      <c r="D26" s="187"/>
      <c r="E26" s="187"/>
    </row>
    <row r="27" spans="1:5" x14ac:dyDescent="0.25">
      <c r="A27" s="82" t="s">
        <v>9</v>
      </c>
      <c r="B27" s="188"/>
      <c r="C27" s="188"/>
      <c r="D27" s="187"/>
      <c r="E27" s="187">
        <f>+E24+E25</f>
        <v>0</v>
      </c>
    </row>
    <row r="30" spans="1:5" ht="38.25" x14ac:dyDescent="0.25">
      <c r="A30" s="2" t="s">
        <v>155</v>
      </c>
      <c r="B30" s="195" t="s">
        <v>2</v>
      </c>
      <c r="C30" s="195" t="s">
        <v>226</v>
      </c>
      <c r="D30" s="195" t="s">
        <v>30</v>
      </c>
      <c r="E30" s="195" t="s">
        <v>227</v>
      </c>
    </row>
    <row r="31" spans="1:5" ht="69.75" customHeight="1" x14ac:dyDescent="0.25">
      <c r="A31" s="74" t="s">
        <v>267</v>
      </c>
      <c r="B31" s="79"/>
      <c r="C31" s="79"/>
      <c r="D31" s="79"/>
      <c r="E31" s="193"/>
    </row>
    <row r="32" spans="1:5" x14ac:dyDescent="0.25">
      <c r="A32" s="82" t="s">
        <v>235</v>
      </c>
      <c r="B32" s="78">
        <v>100</v>
      </c>
      <c r="C32" s="74" t="s">
        <v>231</v>
      </c>
      <c r="D32" s="187"/>
      <c r="E32" s="187">
        <f>+B32*D32</f>
        <v>0</v>
      </c>
    </row>
    <row r="33" spans="1:5" x14ac:dyDescent="0.25">
      <c r="A33" s="192" t="s">
        <v>237</v>
      </c>
      <c r="B33" s="78">
        <v>10</v>
      </c>
      <c r="C33" s="74" t="s">
        <v>234</v>
      </c>
      <c r="D33" s="187"/>
      <c r="E33" s="187">
        <f>+B33*D33</f>
        <v>0</v>
      </c>
    </row>
    <row r="34" spans="1:5" x14ac:dyDescent="0.25">
      <c r="A34" s="82" t="s">
        <v>236</v>
      </c>
      <c r="B34" s="186">
        <v>1</v>
      </c>
      <c r="C34" s="188"/>
      <c r="D34" s="187"/>
      <c r="E34" s="187"/>
    </row>
    <row r="35" spans="1:5" x14ac:dyDescent="0.25">
      <c r="A35" s="84" t="s">
        <v>9</v>
      </c>
      <c r="B35" s="196"/>
      <c r="C35" s="196"/>
      <c r="D35" s="197"/>
      <c r="E35" s="197">
        <f>+E32+E33</f>
        <v>0</v>
      </c>
    </row>
    <row r="37" spans="1:5" ht="38.25" x14ac:dyDescent="0.25">
      <c r="A37" s="2" t="s">
        <v>156</v>
      </c>
      <c r="B37" s="195" t="s">
        <v>2</v>
      </c>
      <c r="C37" s="195" t="s">
        <v>226</v>
      </c>
      <c r="D37" s="195" t="s">
        <v>30</v>
      </c>
      <c r="E37" s="195" t="s">
        <v>227</v>
      </c>
    </row>
    <row r="38" spans="1:5" ht="81.75" customHeight="1" x14ac:dyDescent="0.25">
      <c r="A38" s="81" t="s">
        <v>267</v>
      </c>
      <c r="B38" s="79"/>
      <c r="C38" s="79"/>
      <c r="D38" s="79"/>
      <c r="E38" s="193"/>
    </row>
    <row r="39" spans="1:5" x14ac:dyDescent="0.25">
      <c r="A39" s="82" t="s">
        <v>235</v>
      </c>
      <c r="B39" s="78">
        <v>100</v>
      </c>
      <c r="C39" s="74" t="s">
        <v>231</v>
      </c>
      <c r="D39" s="187"/>
      <c r="E39" s="187">
        <f>+B39*D39</f>
        <v>0</v>
      </c>
    </row>
    <row r="40" spans="1:5" x14ac:dyDescent="0.25">
      <c r="A40" s="192" t="s">
        <v>237</v>
      </c>
      <c r="B40" s="78">
        <v>10</v>
      </c>
      <c r="C40" s="74" t="s">
        <v>234</v>
      </c>
      <c r="D40" s="187"/>
      <c r="E40" s="187">
        <f>+B40*D40</f>
        <v>0</v>
      </c>
    </row>
    <row r="41" spans="1:5" x14ac:dyDescent="0.25">
      <c r="A41" s="82" t="s">
        <v>236</v>
      </c>
      <c r="B41" s="186">
        <v>1</v>
      </c>
      <c r="C41" s="188"/>
      <c r="D41" s="187"/>
      <c r="E41" s="187"/>
    </row>
    <row r="42" spans="1:5" x14ac:dyDescent="0.25">
      <c r="A42" s="84" t="s">
        <v>9</v>
      </c>
      <c r="B42" s="196"/>
      <c r="C42" s="196"/>
      <c r="D42" s="197"/>
      <c r="E42" s="197">
        <f>+E39+E40</f>
        <v>0</v>
      </c>
    </row>
    <row r="44" spans="1:5" ht="51" x14ac:dyDescent="0.25">
      <c r="A44" s="2" t="s">
        <v>239</v>
      </c>
      <c r="B44" s="195" t="s">
        <v>2</v>
      </c>
      <c r="C44" s="195" t="s">
        <v>226</v>
      </c>
      <c r="D44" s="195" t="s">
        <v>30</v>
      </c>
      <c r="E44" s="195" t="s">
        <v>227</v>
      </c>
    </row>
    <row r="45" spans="1:5" x14ac:dyDescent="0.25">
      <c r="A45" s="82" t="s">
        <v>235</v>
      </c>
      <c r="B45" s="78">
        <v>100</v>
      </c>
      <c r="C45" s="74" t="s">
        <v>231</v>
      </c>
      <c r="D45" s="187"/>
      <c r="E45" s="187">
        <f>+B45*D45</f>
        <v>0</v>
      </c>
    </row>
    <row r="46" spans="1:5" x14ac:dyDescent="0.25">
      <c r="A46" s="192" t="s">
        <v>237</v>
      </c>
      <c r="B46" s="78">
        <v>10</v>
      </c>
      <c r="C46" s="74" t="s">
        <v>234</v>
      </c>
      <c r="D46" s="187"/>
      <c r="E46" s="187">
        <f>+B46*D46</f>
        <v>0</v>
      </c>
    </row>
    <row r="47" spans="1:5" x14ac:dyDescent="0.25">
      <c r="A47" s="82" t="s">
        <v>236</v>
      </c>
      <c r="B47" s="186">
        <v>1</v>
      </c>
      <c r="C47" s="188"/>
      <c r="D47" s="187"/>
      <c r="E47" s="187"/>
    </row>
    <row r="48" spans="1:5" x14ac:dyDescent="0.25">
      <c r="A48" s="84" t="s">
        <v>9</v>
      </c>
      <c r="B48" s="196"/>
      <c r="C48" s="196"/>
      <c r="D48" s="197"/>
      <c r="E48" s="197">
        <f>+E45+E46</f>
        <v>0</v>
      </c>
    </row>
    <row r="50" spans="1:5" x14ac:dyDescent="0.25">
      <c r="A50" s="194"/>
      <c r="B50" s="86"/>
      <c r="C50" s="75"/>
      <c r="D50" s="75"/>
      <c r="E50" s="75"/>
    </row>
    <row r="51" spans="1:5" x14ac:dyDescent="0.25">
      <c r="A51" s="198" t="s">
        <v>60</v>
      </c>
      <c r="E51" s="69">
        <f>+E8+E15+E21+E27+E35+E42+E48</f>
        <v>0</v>
      </c>
    </row>
  </sheetData>
  <mergeCells count="1">
    <mergeCell ref="A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90" zoomScaleNormal="90" workbookViewId="0">
      <selection activeCell="A5" sqref="A5"/>
    </sheetView>
  </sheetViews>
  <sheetFormatPr baseColWidth="10" defaultRowHeight="15" x14ac:dyDescent="0.25"/>
  <cols>
    <col min="1" max="1" width="54.42578125" style="11" customWidth="1"/>
    <col min="2" max="2" width="7.7109375" style="11" customWidth="1"/>
    <col min="3" max="5" width="11.42578125" style="11"/>
    <col min="6" max="6" width="30.7109375" style="11" customWidth="1"/>
    <col min="7" max="16384" width="11.42578125" style="11"/>
  </cols>
  <sheetData>
    <row r="1" spans="1:6" x14ac:dyDescent="0.25">
      <c r="A1" s="218" t="s">
        <v>0</v>
      </c>
      <c r="B1" s="218"/>
      <c r="C1" s="218"/>
      <c r="D1" s="218"/>
      <c r="E1" s="218"/>
      <c r="F1" s="218"/>
    </row>
    <row r="2" spans="1:6" x14ac:dyDescent="0.25">
      <c r="A2" s="218"/>
      <c r="B2" s="218"/>
      <c r="C2" s="218"/>
      <c r="D2" s="218"/>
      <c r="E2" s="218"/>
      <c r="F2" s="218"/>
    </row>
    <row r="3" spans="1:6" ht="15.75" thickBot="1" x14ac:dyDescent="0.3">
      <c r="A3" s="219"/>
      <c r="B3" s="219"/>
      <c r="C3" s="219"/>
      <c r="D3" s="219"/>
      <c r="E3" s="219"/>
      <c r="F3" s="219"/>
    </row>
    <row r="4" spans="1:6" ht="38.25" x14ac:dyDescent="0.25">
      <c r="A4" s="12" t="s">
        <v>1</v>
      </c>
      <c r="B4" s="13" t="s">
        <v>2</v>
      </c>
      <c r="C4" s="13" t="s">
        <v>3</v>
      </c>
      <c r="D4" s="13" t="s">
        <v>24</v>
      </c>
      <c r="E4" s="13" t="s">
        <v>4</v>
      </c>
      <c r="F4" s="14" t="s">
        <v>5</v>
      </c>
    </row>
    <row r="5" spans="1:6" ht="156.75" customHeight="1" x14ac:dyDescent="0.25">
      <c r="A5" s="24" t="s">
        <v>285</v>
      </c>
      <c r="B5" s="4">
        <v>1</v>
      </c>
      <c r="C5" s="4">
        <v>224</v>
      </c>
      <c r="D5" s="6">
        <v>0</v>
      </c>
      <c r="E5" s="7">
        <f>+C5*D5</f>
        <v>0</v>
      </c>
      <c r="F5" s="215" t="s">
        <v>6</v>
      </c>
    </row>
    <row r="6" spans="1:6" x14ac:dyDescent="0.25">
      <c r="A6" s="15" t="s">
        <v>7</v>
      </c>
      <c r="B6" s="4">
        <v>1</v>
      </c>
      <c r="C6" s="3"/>
      <c r="D6" s="8"/>
      <c r="E6" s="7">
        <f t="shared" ref="E6:E8" si="0">+C6*D6</f>
        <v>0</v>
      </c>
      <c r="F6" s="216"/>
    </row>
    <row r="7" spans="1:6" ht="27" x14ac:dyDescent="0.25">
      <c r="A7" s="15" t="s">
        <v>8</v>
      </c>
      <c r="B7" s="4">
        <v>1</v>
      </c>
      <c r="C7" s="3"/>
      <c r="D7" s="8"/>
      <c r="E7" s="7">
        <f t="shared" si="0"/>
        <v>0</v>
      </c>
      <c r="F7" s="217"/>
    </row>
    <row r="8" spans="1:6" ht="27" x14ac:dyDescent="0.25">
      <c r="A8" s="211" t="s">
        <v>284</v>
      </c>
      <c r="B8" s="212">
        <v>1</v>
      </c>
      <c r="C8" s="213"/>
      <c r="D8" s="214"/>
      <c r="E8" s="7">
        <f t="shared" si="0"/>
        <v>0</v>
      </c>
      <c r="F8" s="204"/>
    </row>
    <row r="9" spans="1:6" ht="33.75" customHeight="1" thickBot="1" x14ac:dyDescent="0.3">
      <c r="A9" s="16" t="s">
        <v>9</v>
      </c>
      <c r="B9" s="17"/>
      <c r="C9" s="18"/>
      <c r="D9" s="19"/>
      <c r="E9" s="20">
        <f>SUM(E5:E7)</f>
        <v>0</v>
      </c>
      <c r="F9" s="21"/>
    </row>
    <row r="10" spans="1:6" ht="39" customHeight="1" x14ac:dyDescent="0.25">
      <c r="A10" s="12" t="s">
        <v>10</v>
      </c>
      <c r="B10" s="13" t="s">
        <v>2</v>
      </c>
      <c r="C10" s="13" t="s">
        <v>3</v>
      </c>
      <c r="D10" s="13" t="s">
        <v>24</v>
      </c>
      <c r="E10" s="13" t="s">
        <v>4</v>
      </c>
      <c r="F10" s="14" t="s">
        <v>5</v>
      </c>
    </row>
    <row r="11" spans="1:6" ht="107.25" customHeight="1" x14ac:dyDescent="0.25">
      <c r="A11" s="24" t="s">
        <v>240</v>
      </c>
      <c r="B11" s="3">
        <v>1</v>
      </c>
      <c r="C11" s="3">
        <f>9.76*7.32</f>
        <v>71.443200000000004</v>
      </c>
      <c r="D11" s="8"/>
      <c r="E11" s="10">
        <f>+C11*D11</f>
        <v>0</v>
      </c>
      <c r="F11" s="220" t="s">
        <v>11</v>
      </c>
    </row>
    <row r="12" spans="1:6" x14ac:dyDescent="0.25">
      <c r="A12" s="15" t="s">
        <v>7</v>
      </c>
      <c r="B12" s="3">
        <v>1</v>
      </c>
      <c r="C12" s="3"/>
      <c r="D12" s="8"/>
      <c r="E12" s="3"/>
      <c r="F12" s="221"/>
    </row>
    <row r="13" spans="1:6" ht="15.75" thickBot="1" x14ac:dyDescent="0.3">
      <c r="A13" s="22" t="s">
        <v>9</v>
      </c>
      <c r="B13" s="18"/>
      <c r="C13" s="18"/>
      <c r="D13" s="19"/>
      <c r="E13" s="20">
        <f>SUM(E11:E12)</f>
        <v>0</v>
      </c>
      <c r="F13" s="21"/>
    </row>
    <row r="14" spans="1:6" ht="38.25" x14ac:dyDescent="0.25">
      <c r="A14" s="23" t="s">
        <v>12</v>
      </c>
      <c r="B14" s="13" t="s">
        <v>2</v>
      </c>
      <c r="C14" s="13" t="s">
        <v>3</v>
      </c>
      <c r="D14" s="13" t="s">
        <v>24</v>
      </c>
      <c r="E14" s="13" t="s">
        <v>4</v>
      </c>
      <c r="F14" s="14" t="s">
        <v>5</v>
      </c>
    </row>
    <row r="15" spans="1:6" ht="71.25" x14ac:dyDescent="0.3">
      <c r="A15" s="15" t="s">
        <v>274</v>
      </c>
      <c r="B15" s="4">
        <v>1</v>
      </c>
      <c r="C15" s="4">
        <f>18*16</f>
        <v>288</v>
      </c>
      <c r="D15" s="8"/>
      <c r="E15" s="10">
        <f>+C15*D15</f>
        <v>0</v>
      </c>
      <c r="F15" s="215" t="s">
        <v>25</v>
      </c>
    </row>
    <row r="16" spans="1:6" ht="40.5" x14ac:dyDescent="0.25">
      <c r="A16" s="15" t="s">
        <v>13</v>
      </c>
      <c r="B16" s="4">
        <v>2</v>
      </c>
      <c r="C16" s="4">
        <f>4.88*3.66</f>
        <v>17.860800000000001</v>
      </c>
      <c r="D16" s="8"/>
      <c r="E16" s="10">
        <f t="shared" ref="E16:E18" si="1">+C16*D16</f>
        <v>0</v>
      </c>
      <c r="F16" s="216"/>
    </row>
    <row r="17" spans="1:6" ht="28.5" x14ac:dyDescent="0.3">
      <c r="A17" s="15" t="s">
        <v>14</v>
      </c>
      <c r="B17" s="4">
        <v>1</v>
      </c>
      <c r="C17" s="4">
        <f>4.88*6.1</f>
        <v>29.767999999999997</v>
      </c>
      <c r="D17" s="8"/>
      <c r="E17" s="10">
        <f t="shared" si="1"/>
        <v>0</v>
      </c>
      <c r="F17" s="216"/>
    </row>
    <row r="18" spans="1:6" ht="101.25" customHeight="1" x14ac:dyDescent="0.25">
      <c r="A18" s="24" t="s">
        <v>241</v>
      </c>
      <c r="B18" s="4">
        <v>1</v>
      </c>
      <c r="C18" s="4"/>
      <c r="D18" s="8"/>
      <c r="E18" s="10">
        <f t="shared" si="1"/>
        <v>0</v>
      </c>
      <c r="F18" s="217"/>
    </row>
    <row r="19" spans="1:6" ht="21" customHeight="1" thickBot="1" x14ac:dyDescent="0.3">
      <c r="A19" s="22" t="s">
        <v>9</v>
      </c>
      <c r="B19" s="18"/>
      <c r="C19" s="18"/>
      <c r="D19" s="19"/>
      <c r="E19" s="20">
        <f>SUM(E15:E18)</f>
        <v>0</v>
      </c>
      <c r="F19" s="21"/>
    </row>
    <row r="20" spans="1:6" ht="74.25" customHeight="1" x14ac:dyDescent="0.25">
      <c r="A20" s="25" t="s">
        <v>15</v>
      </c>
      <c r="B20" s="13" t="s">
        <v>2</v>
      </c>
      <c r="C20" s="13" t="s">
        <v>3</v>
      </c>
      <c r="D20" s="13" t="s">
        <v>24</v>
      </c>
      <c r="E20" s="13" t="s">
        <v>4</v>
      </c>
      <c r="F20" s="14" t="s">
        <v>5</v>
      </c>
    </row>
    <row r="21" spans="1:6" ht="81" customHeight="1" x14ac:dyDescent="0.25">
      <c r="A21" s="24" t="s">
        <v>16</v>
      </c>
      <c r="B21" s="4">
        <v>1</v>
      </c>
      <c r="C21" s="4">
        <f>18*16</f>
        <v>288</v>
      </c>
      <c r="D21" s="8"/>
      <c r="E21" s="10">
        <f>+C21*D21</f>
        <v>0</v>
      </c>
      <c r="F21" s="215" t="s">
        <v>26</v>
      </c>
    </row>
    <row r="22" spans="1:6" ht="27" x14ac:dyDescent="0.25">
      <c r="A22" s="15" t="s">
        <v>18</v>
      </c>
      <c r="B22" s="4">
        <v>2</v>
      </c>
      <c r="C22" s="4">
        <f>4.88*3.66</f>
        <v>17.860800000000001</v>
      </c>
      <c r="D22" s="8"/>
      <c r="E22" s="10">
        <f t="shared" ref="E22:E24" si="2">+C22*D22</f>
        <v>0</v>
      </c>
      <c r="F22" s="216"/>
    </row>
    <row r="23" spans="1:6" ht="28.5" x14ac:dyDescent="0.3">
      <c r="A23" s="15" t="s">
        <v>19</v>
      </c>
      <c r="B23" s="4">
        <v>1</v>
      </c>
      <c r="C23" s="4">
        <f>4.88*6.1</f>
        <v>29.767999999999997</v>
      </c>
      <c r="D23" s="8"/>
      <c r="E23" s="10">
        <f t="shared" si="2"/>
        <v>0</v>
      </c>
      <c r="F23" s="216"/>
    </row>
    <row r="24" spans="1:6" ht="28.5" x14ac:dyDescent="0.3">
      <c r="A24" s="15" t="s">
        <v>20</v>
      </c>
      <c r="B24" s="4">
        <v>2</v>
      </c>
      <c r="C24" s="4">
        <f>4.88*4.88</f>
        <v>23.814399999999999</v>
      </c>
      <c r="D24" s="8"/>
      <c r="E24" s="10">
        <f t="shared" si="2"/>
        <v>0</v>
      </c>
      <c r="F24" s="217"/>
    </row>
    <row r="25" spans="1:6" ht="15.75" thickBot="1" x14ac:dyDescent="0.3">
      <c r="A25" s="22" t="s">
        <v>9</v>
      </c>
      <c r="B25" s="18"/>
      <c r="C25" s="18"/>
      <c r="D25" s="19"/>
      <c r="E25" s="20">
        <f>SUM(E21:E24)</f>
        <v>0</v>
      </c>
      <c r="F25" s="21"/>
    </row>
    <row r="26" spans="1:6" ht="50.25" customHeight="1" x14ac:dyDescent="0.25">
      <c r="A26" s="12" t="s">
        <v>21</v>
      </c>
      <c r="B26" s="13" t="s">
        <v>2</v>
      </c>
      <c r="C26" s="13" t="s">
        <v>3</v>
      </c>
      <c r="D26" s="13" t="s">
        <v>24</v>
      </c>
      <c r="E26" s="13" t="s">
        <v>4</v>
      </c>
      <c r="F26" s="14" t="s">
        <v>5</v>
      </c>
    </row>
    <row r="27" spans="1:6" ht="40.5" x14ac:dyDescent="0.25">
      <c r="A27" s="24" t="s">
        <v>22</v>
      </c>
      <c r="B27" s="4">
        <v>1</v>
      </c>
      <c r="C27" s="4">
        <f>12*12</f>
        <v>144</v>
      </c>
      <c r="D27" s="8"/>
      <c r="E27" s="10">
        <f>+C27*D27</f>
        <v>0</v>
      </c>
      <c r="F27" s="215" t="s">
        <v>23</v>
      </c>
    </row>
    <row r="28" spans="1:6" x14ac:dyDescent="0.25">
      <c r="A28" s="15" t="s">
        <v>7</v>
      </c>
      <c r="B28" s="4">
        <v>1</v>
      </c>
      <c r="C28" s="4"/>
      <c r="D28" s="8"/>
      <c r="E28" s="10">
        <f t="shared" ref="E28:E29" si="3">+C28*D28</f>
        <v>0</v>
      </c>
      <c r="F28" s="216"/>
    </row>
    <row r="29" spans="1:6" ht="67.5" x14ac:dyDescent="0.25">
      <c r="A29" s="24" t="s">
        <v>275</v>
      </c>
      <c r="B29" s="4">
        <v>1</v>
      </c>
      <c r="C29" s="4">
        <f>8*3.66</f>
        <v>29.28</v>
      </c>
      <c r="D29" s="8"/>
      <c r="E29" s="10">
        <f t="shared" si="3"/>
        <v>0</v>
      </c>
      <c r="F29" s="217"/>
    </row>
    <row r="30" spans="1:6" ht="15.75" thickBot="1" x14ac:dyDescent="0.3">
      <c r="A30" s="22" t="s">
        <v>9</v>
      </c>
      <c r="B30" s="18"/>
      <c r="C30" s="18"/>
      <c r="D30" s="19"/>
      <c r="E30" s="20">
        <f>SUM(E27:E29)</f>
        <v>0</v>
      </c>
      <c r="F30" s="21"/>
    </row>
    <row r="32" spans="1:6" x14ac:dyDescent="0.25">
      <c r="A32" s="24" t="s">
        <v>60</v>
      </c>
      <c r="E32" s="10">
        <f>+E9+E13+E19+E25+E30</f>
        <v>0</v>
      </c>
    </row>
  </sheetData>
  <mergeCells count="6">
    <mergeCell ref="F27:F29"/>
    <mergeCell ref="A1:F3"/>
    <mergeCell ref="F15:F18"/>
    <mergeCell ref="F11:F12"/>
    <mergeCell ref="F5:F7"/>
    <mergeCell ref="F21:F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40" zoomScaleNormal="100" workbookViewId="0">
      <selection activeCell="B51" sqref="B51"/>
    </sheetView>
  </sheetViews>
  <sheetFormatPr baseColWidth="10" defaultRowHeight="13.5" x14ac:dyDescent="0.25"/>
  <cols>
    <col min="1" max="1" width="42.42578125" style="29" customWidth="1"/>
    <col min="2" max="2" width="15.28515625" style="29" customWidth="1"/>
    <col min="3" max="3" width="11.42578125" style="29"/>
    <col min="4" max="4" width="18" style="29" customWidth="1"/>
    <col min="5" max="5" width="19.5703125" style="29" customWidth="1"/>
    <col min="6" max="255" width="11.42578125" style="29"/>
    <col min="256" max="256" width="49.7109375" style="29" customWidth="1"/>
    <col min="257" max="257" width="15.28515625" style="29" customWidth="1"/>
    <col min="258" max="258" width="11.42578125" style="29"/>
    <col min="259" max="259" width="18" style="29" customWidth="1"/>
    <col min="260" max="260" width="19.5703125" style="29" customWidth="1"/>
    <col min="261" max="261" width="27.140625" style="29" customWidth="1"/>
    <col min="262" max="511" width="11.42578125" style="29"/>
    <col min="512" max="512" width="49.7109375" style="29" customWidth="1"/>
    <col min="513" max="513" width="15.28515625" style="29" customWidth="1"/>
    <col min="514" max="514" width="11.42578125" style="29"/>
    <col min="515" max="515" width="18" style="29" customWidth="1"/>
    <col min="516" max="516" width="19.5703125" style="29" customWidth="1"/>
    <col min="517" max="517" width="27.140625" style="29" customWidth="1"/>
    <col min="518" max="767" width="11.42578125" style="29"/>
    <col min="768" max="768" width="49.7109375" style="29" customWidth="1"/>
    <col min="769" max="769" width="15.28515625" style="29" customWidth="1"/>
    <col min="770" max="770" width="11.42578125" style="29"/>
    <col min="771" max="771" width="18" style="29" customWidth="1"/>
    <col min="772" max="772" width="19.5703125" style="29" customWidth="1"/>
    <col min="773" max="773" width="27.140625" style="29" customWidth="1"/>
    <col min="774" max="1023" width="11.42578125" style="29"/>
    <col min="1024" max="1024" width="49.7109375" style="29" customWidth="1"/>
    <col min="1025" max="1025" width="15.28515625" style="29" customWidth="1"/>
    <col min="1026" max="1026" width="11.42578125" style="29"/>
    <col min="1027" max="1027" width="18" style="29" customWidth="1"/>
    <col min="1028" max="1028" width="19.5703125" style="29" customWidth="1"/>
    <col min="1029" max="1029" width="27.140625" style="29" customWidth="1"/>
    <col min="1030" max="1279" width="11.42578125" style="29"/>
    <col min="1280" max="1280" width="49.7109375" style="29" customWidth="1"/>
    <col min="1281" max="1281" width="15.28515625" style="29" customWidth="1"/>
    <col min="1282" max="1282" width="11.42578125" style="29"/>
    <col min="1283" max="1283" width="18" style="29" customWidth="1"/>
    <col min="1284" max="1284" width="19.5703125" style="29" customWidth="1"/>
    <col min="1285" max="1285" width="27.140625" style="29" customWidth="1"/>
    <col min="1286" max="1535" width="11.42578125" style="29"/>
    <col min="1536" max="1536" width="49.7109375" style="29" customWidth="1"/>
    <col min="1537" max="1537" width="15.28515625" style="29" customWidth="1"/>
    <col min="1538" max="1538" width="11.42578125" style="29"/>
    <col min="1539" max="1539" width="18" style="29" customWidth="1"/>
    <col min="1540" max="1540" width="19.5703125" style="29" customWidth="1"/>
    <col min="1541" max="1541" width="27.140625" style="29" customWidth="1"/>
    <col min="1542" max="1791" width="11.42578125" style="29"/>
    <col min="1792" max="1792" width="49.7109375" style="29" customWidth="1"/>
    <col min="1793" max="1793" width="15.28515625" style="29" customWidth="1"/>
    <col min="1794" max="1794" width="11.42578125" style="29"/>
    <col min="1795" max="1795" width="18" style="29" customWidth="1"/>
    <col min="1796" max="1796" width="19.5703125" style="29" customWidth="1"/>
    <col min="1797" max="1797" width="27.140625" style="29" customWidth="1"/>
    <col min="1798" max="2047" width="11.42578125" style="29"/>
    <col min="2048" max="2048" width="49.7109375" style="29" customWidth="1"/>
    <col min="2049" max="2049" width="15.28515625" style="29" customWidth="1"/>
    <col min="2050" max="2050" width="11.42578125" style="29"/>
    <col min="2051" max="2051" width="18" style="29" customWidth="1"/>
    <col min="2052" max="2052" width="19.5703125" style="29" customWidth="1"/>
    <col min="2053" max="2053" width="27.140625" style="29" customWidth="1"/>
    <col min="2054" max="2303" width="11.42578125" style="29"/>
    <col min="2304" max="2304" width="49.7109375" style="29" customWidth="1"/>
    <col min="2305" max="2305" width="15.28515625" style="29" customWidth="1"/>
    <col min="2306" max="2306" width="11.42578125" style="29"/>
    <col min="2307" max="2307" width="18" style="29" customWidth="1"/>
    <col min="2308" max="2308" width="19.5703125" style="29" customWidth="1"/>
    <col min="2309" max="2309" width="27.140625" style="29" customWidth="1"/>
    <col min="2310" max="2559" width="11.42578125" style="29"/>
    <col min="2560" max="2560" width="49.7109375" style="29" customWidth="1"/>
    <col min="2561" max="2561" width="15.28515625" style="29" customWidth="1"/>
    <col min="2562" max="2562" width="11.42578125" style="29"/>
    <col min="2563" max="2563" width="18" style="29" customWidth="1"/>
    <col min="2564" max="2564" width="19.5703125" style="29" customWidth="1"/>
    <col min="2565" max="2565" width="27.140625" style="29" customWidth="1"/>
    <col min="2566" max="2815" width="11.42578125" style="29"/>
    <col min="2816" max="2816" width="49.7109375" style="29" customWidth="1"/>
    <col min="2817" max="2817" width="15.28515625" style="29" customWidth="1"/>
    <col min="2818" max="2818" width="11.42578125" style="29"/>
    <col min="2819" max="2819" width="18" style="29" customWidth="1"/>
    <col min="2820" max="2820" width="19.5703125" style="29" customWidth="1"/>
    <col min="2821" max="2821" width="27.140625" style="29" customWidth="1"/>
    <col min="2822" max="3071" width="11.42578125" style="29"/>
    <col min="3072" max="3072" width="49.7109375" style="29" customWidth="1"/>
    <col min="3073" max="3073" width="15.28515625" style="29" customWidth="1"/>
    <col min="3074" max="3074" width="11.42578125" style="29"/>
    <col min="3075" max="3075" width="18" style="29" customWidth="1"/>
    <col min="3076" max="3076" width="19.5703125" style="29" customWidth="1"/>
    <col min="3077" max="3077" width="27.140625" style="29" customWidth="1"/>
    <col min="3078" max="3327" width="11.42578125" style="29"/>
    <col min="3328" max="3328" width="49.7109375" style="29" customWidth="1"/>
    <col min="3329" max="3329" width="15.28515625" style="29" customWidth="1"/>
    <col min="3330" max="3330" width="11.42578125" style="29"/>
    <col min="3331" max="3331" width="18" style="29" customWidth="1"/>
    <col min="3332" max="3332" width="19.5703125" style="29" customWidth="1"/>
    <col min="3333" max="3333" width="27.140625" style="29" customWidth="1"/>
    <col min="3334" max="3583" width="11.42578125" style="29"/>
    <col min="3584" max="3584" width="49.7109375" style="29" customWidth="1"/>
    <col min="3585" max="3585" width="15.28515625" style="29" customWidth="1"/>
    <col min="3586" max="3586" width="11.42578125" style="29"/>
    <col min="3587" max="3587" width="18" style="29" customWidth="1"/>
    <col min="3588" max="3588" width="19.5703125" style="29" customWidth="1"/>
    <col min="3589" max="3589" width="27.140625" style="29" customWidth="1"/>
    <col min="3590" max="3839" width="11.42578125" style="29"/>
    <col min="3840" max="3840" width="49.7109375" style="29" customWidth="1"/>
    <col min="3841" max="3841" width="15.28515625" style="29" customWidth="1"/>
    <col min="3842" max="3842" width="11.42578125" style="29"/>
    <col min="3843" max="3843" width="18" style="29" customWidth="1"/>
    <col min="3844" max="3844" width="19.5703125" style="29" customWidth="1"/>
    <col min="3845" max="3845" width="27.140625" style="29" customWidth="1"/>
    <col min="3846" max="4095" width="11.42578125" style="29"/>
    <col min="4096" max="4096" width="49.7109375" style="29" customWidth="1"/>
    <col min="4097" max="4097" width="15.28515625" style="29" customWidth="1"/>
    <col min="4098" max="4098" width="11.42578125" style="29"/>
    <col min="4099" max="4099" width="18" style="29" customWidth="1"/>
    <col min="4100" max="4100" width="19.5703125" style="29" customWidth="1"/>
    <col min="4101" max="4101" width="27.140625" style="29" customWidth="1"/>
    <col min="4102" max="4351" width="11.42578125" style="29"/>
    <col min="4352" max="4352" width="49.7109375" style="29" customWidth="1"/>
    <col min="4353" max="4353" width="15.28515625" style="29" customWidth="1"/>
    <col min="4354" max="4354" width="11.42578125" style="29"/>
    <col min="4355" max="4355" width="18" style="29" customWidth="1"/>
    <col min="4356" max="4356" width="19.5703125" style="29" customWidth="1"/>
    <col min="4357" max="4357" width="27.140625" style="29" customWidth="1"/>
    <col min="4358" max="4607" width="11.42578125" style="29"/>
    <col min="4608" max="4608" width="49.7109375" style="29" customWidth="1"/>
    <col min="4609" max="4609" width="15.28515625" style="29" customWidth="1"/>
    <col min="4610" max="4610" width="11.42578125" style="29"/>
    <col min="4611" max="4611" width="18" style="29" customWidth="1"/>
    <col min="4612" max="4612" width="19.5703125" style="29" customWidth="1"/>
    <col min="4613" max="4613" width="27.140625" style="29" customWidth="1"/>
    <col min="4614" max="4863" width="11.42578125" style="29"/>
    <col min="4864" max="4864" width="49.7109375" style="29" customWidth="1"/>
    <col min="4865" max="4865" width="15.28515625" style="29" customWidth="1"/>
    <col min="4866" max="4866" width="11.42578125" style="29"/>
    <col min="4867" max="4867" width="18" style="29" customWidth="1"/>
    <col min="4868" max="4868" width="19.5703125" style="29" customWidth="1"/>
    <col min="4869" max="4869" width="27.140625" style="29" customWidth="1"/>
    <col min="4870" max="5119" width="11.42578125" style="29"/>
    <col min="5120" max="5120" width="49.7109375" style="29" customWidth="1"/>
    <col min="5121" max="5121" width="15.28515625" style="29" customWidth="1"/>
    <col min="5122" max="5122" width="11.42578125" style="29"/>
    <col min="5123" max="5123" width="18" style="29" customWidth="1"/>
    <col min="5124" max="5124" width="19.5703125" style="29" customWidth="1"/>
    <col min="5125" max="5125" width="27.140625" style="29" customWidth="1"/>
    <col min="5126" max="5375" width="11.42578125" style="29"/>
    <col min="5376" max="5376" width="49.7109375" style="29" customWidth="1"/>
    <col min="5377" max="5377" width="15.28515625" style="29" customWidth="1"/>
    <col min="5378" max="5378" width="11.42578125" style="29"/>
    <col min="5379" max="5379" width="18" style="29" customWidth="1"/>
    <col min="5380" max="5380" width="19.5703125" style="29" customWidth="1"/>
    <col min="5381" max="5381" width="27.140625" style="29" customWidth="1"/>
    <col min="5382" max="5631" width="11.42578125" style="29"/>
    <col min="5632" max="5632" width="49.7109375" style="29" customWidth="1"/>
    <col min="5633" max="5633" width="15.28515625" style="29" customWidth="1"/>
    <col min="5634" max="5634" width="11.42578125" style="29"/>
    <col min="5635" max="5635" width="18" style="29" customWidth="1"/>
    <col min="5636" max="5636" width="19.5703125" style="29" customWidth="1"/>
    <col min="5637" max="5637" width="27.140625" style="29" customWidth="1"/>
    <col min="5638" max="5887" width="11.42578125" style="29"/>
    <col min="5888" max="5888" width="49.7109375" style="29" customWidth="1"/>
    <col min="5889" max="5889" width="15.28515625" style="29" customWidth="1"/>
    <col min="5890" max="5890" width="11.42578125" style="29"/>
    <col min="5891" max="5891" width="18" style="29" customWidth="1"/>
    <col min="5892" max="5892" width="19.5703125" style="29" customWidth="1"/>
    <col min="5893" max="5893" width="27.140625" style="29" customWidth="1"/>
    <col min="5894" max="6143" width="11.42578125" style="29"/>
    <col min="6144" max="6144" width="49.7109375" style="29" customWidth="1"/>
    <col min="6145" max="6145" width="15.28515625" style="29" customWidth="1"/>
    <col min="6146" max="6146" width="11.42578125" style="29"/>
    <col min="6147" max="6147" width="18" style="29" customWidth="1"/>
    <col min="6148" max="6148" width="19.5703125" style="29" customWidth="1"/>
    <col min="6149" max="6149" width="27.140625" style="29" customWidth="1"/>
    <col min="6150" max="6399" width="11.42578125" style="29"/>
    <col min="6400" max="6400" width="49.7109375" style="29" customWidth="1"/>
    <col min="6401" max="6401" width="15.28515625" style="29" customWidth="1"/>
    <col min="6402" max="6402" width="11.42578125" style="29"/>
    <col min="6403" max="6403" width="18" style="29" customWidth="1"/>
    <col min="6404" max="6404" width="19.5703125" style="29" customWidth="1"/>
    <col min="6405" max="6405" width="27.140625" style="29" customWidth="1"/>
    <col min="6406" max="6655" width="11.42578125" style="29"/>
    <col min="6656" max="6656" width="49.7109375" style="29" customWidth="1"/>
    <col min="6657" max="6657" width="15.28515625" style="29" customWidth="1"/>
    <col min="6658" max="6658" width="11.42578125" style="29"/>
    <col min="6659" max="6659" width="18" style="29" customWidth="1"/>
    <col min="6660" max="6660" width="19.5703125" style="29" customWidth="1"/>
    <col min="6661" max="6661" width="27.140625" style="29" customWidth="1"/>
    <col min="6662" max="6911" width="11.42578125" style="29"/>
    <col min="6912" max="6912" width="49.7109375" style="29" customWidth="1"/>
    <col min="6913" max="6913" width="15.28515625" style="29" customWidth="1"/>
    <col min="6914" max="6914" width="11.42578125" style="29"/>
    <col min="6915" max="6915" width="18" style="29" customWidth="1"/>
    <col min="6916" max="6916" width="19.5703125" style="29" customWidth="1"/>
    <col min="6917" max="6917" width="27.140625" style="29" customWidth="1"/>
    <col min="6918" max="7167" width="11.42578125" style="29"/>
    <col min="7168" max="7168" width="49.7109375" style="29" customWidth="1"/>
    <col min="7169" max="7169" width="15.28515625" style="29" customWidth="1"/>
    <col min="7170" max="7170" width="11.42578125" style="29"/>
    <col min="7171" max="7171" width="18" style="29" customWidth="1"/>
    <col min="7172" max="7172" width="19.5703125" style="29" customWidth="1"/>
    <col min="7173" max="7173" width="27.140625" style="29" customWidth="1"/>
    <col min="7174" max="7423" width="11.42578125" style="29"/>
    <col min="7424" max="7424" width="49.7109375" style="29" customWidth="1"/>
    <col min="7425" max="7425" width="15.28515625" style="29" customWidth="1"/>
    <col min="7426" max="7426" width="11.42578125" style="29"/>
    <col min="7427" max="7427" width="18" style="29" customWidth="1"/>
    <col min="7428" max="7428" width="19.5703125" style="29" customWidth="1"/>
    <col min="7429" max="7429" width="27.140625" style="29" customWidth="1"/>
    <col min="7430" max="7679" width="11.42578125" style="29"/>
    <col min="7680" max="7680" width="49.7109375" style="29" customWidth="1"/>
    <col min="7681" max="7681" width="15.28515625" style="29" customWidth="1"/>
    <col min="7682" max="7682" width="11.42578125" style="29"/>
    <col min="7683" max="7683" width="18" style="29" customWidth="1"/>
    <col min="7684" max="7684" width="19.5703125" style="29" customWidth="1"/>
    <col min="7685" max="7685" width="27.140625" style="29" customWidth="1"/>
    <col min="7686" max="7935" width="11.42578125" style="29"/>
    <col min="7936" max="7936" width="49.7109375" style="29" customWidth="1"/>
    <col min="7937" max="7937" width="15.28515625" style="29" customWidth="1"/>
    <col min="7938" max="7938" width="11.42578125" style="29"/>
    <col min="7939" max="7939" width="18" style="29" customWidth="1"/>
    <col min="7940" max="7940" width="19.5703125" style="29" customWidth="1"/>
    <col min="7941" max="7941" width="27.140625" style="29" customWidth="1"/>
    <col min="7942" max="8191" width="11.42578125" style="29"/>
    <col min="8192" max="8192" width="49.7109375" style="29" customWidth="1"/>
    <col min="8193" max="8193" width="15.28515625" style="29" customWidth="1"/>
    <col min="8194" max="8194" width="11.42578125" style="29"/>
    <col min="8195" max="8195" width="18" style="29" customWidth="1"/>
    <col min="8196" max="8196" width="19.5703125" style="29" customWidth="1"/>
    <col min="8197" max="8197" width="27.140625" style="29" customWidth="1"/>
    <col min="8198" max="8447" width="11.42578125" style="29"/>
    <col min="8448" max="8448" width="49.7109375" style="29" customWidth="1"/>
    <col min="8449" max="8449" width="15.28515625" style="29" customWidth="1"/>
    <col min="8450" max="8450" width="11.42578125" style="29"/>
    <col min="8451" max="8451" width="18" style="29" customWidth="1"/>
    <col min="8452" max="8452" width="19.5703125" style="29" customWidth="1"/>
    <col min="8453" max="8453" width="27.140625" style="29" customWidth="1"/>
    <col min="8454" max="8703" width="11.42578125" style="29"/>
    <col min="8704" max="8704" width="49.7109375" style="29" customWidth="1"/>
    <col min="8705" max="8705" width="15.28515625" style="29" customWidth="1"/>
    <col min="8706" max="8706" width="11.42578125" style="29"/>
    <col min="8707" max="8707" width="18" style="29" customWidth="1"/>
    <col min="8708" max="8708" width="19.5703125" style="29" customWidth="1"/>
    <col min="8709" max="8709" width="27.140625" style="29" customWidth="1"/>
    <col min="8710" max="8959" width="11.42578125" style="29"/>
    <col min="8960" max="8960" width="49.7109375" style="29" customWidth="1"/>
    <col min="8961" max="8961" width="15.28515625" style="29" customWidth="1"/>
    <col min="8962" max="8962" width="11.42578125" style="29"/>
    <col min="8963" max="8963" width="18" style="29" customWidth="1"/>
    <col min="8964" max="8964" width="19.5703125" style="29" customWidth="1"/>
    <col min="8965" max="8965" width="27.140625" style="29" customWidth="1"/>
    <col min="8966" max="9215" width="11.42578125" style="29"/>
    <col min="9216" max="9216" width="49.7109375" style="29" customWidth="1"/>
    <col min="9217" max="9217" width="15.28515625" style="29" customWidth="1"/>
    <col min="9218" max="9218" width="11.42578125" style="29"/>
    <col min="9219" max="9219" width="18" style="29" customWidth="1"/>
    <col min="9220" max="9220" width="19.5703125" style="29" customWidth="1"/>
    <col min="9221" max="9221" width="27.140625" style="29" customWidth="1"/>
    <col min="9222" max="9471" width="11.42578125" style="29"/>
    <col min="9472" max="9472" width="49.7109375" style="29" customWidth="1"/>
    <col min="9473" max="9473" width="15.28515625" style="29" customWidth="1"/>
    <col min="9474" max="9474" width="11.42578125" style="29"/>
    <col min="9475" max="9475" width="18" style="29" customWidth="1"/>
    <col min="9476" max="9476" width="19.5703125" style="29" customWidth="1"/>
    <col min="9477" max="9477" width="27.140625" style="29" customWidth="1"/>
    <col min="9478" max="9727" width="11.42578125" style="29"/>
    <col min="9728" max="9728" width="49.7109375" style="29" customWidth="1"/>
    <col min="9729" max="9729" width="15.28515625" style="29" customWidth="1"/>
    <col min="9730" max="9730" width="11.42578125" style="29"/>
    <col min="9731" max="9731" width="18" style="29" customWidth="1"/>
    <col min="9732" max="9732" width="19.5703125" style="29" customWidth="1"/>
    <col min="9733" max="9733" width="27.140625" style="29" customWidth="1"/>
    <col min="9734" max="9983" width="11.42578125" style="29"/>
    <col min="9984" max="9984" width="49.7109375" style="29" customWidth="1"/>
    <col min="9985" max="9985" width="15.28515625" style="29" customWidth="1"/>
    <col min="9986" max="9986" width="11.42578125" style="29"/>
    <col min="9987" max="9987" width="18" style="29" customWidth="1"/>
    <col min="9988" max="9988" width="19.5703125" style="29" customWidth="1"/>
    <col min="9989" max="9989" width="27.140625" style="29" customWidth="1"/>
    <col min="9990" max="10239" width="11.42578125" style="29"/>
    <col min="10240" max="10240" width="49.7109375" style="29" customWidth="1"/>
    <col min="10241" max="10241" width="15.28515625" style="29" customWidth="1"/>
    <col min="10242" max="10242" width="11.42578125" style="29"/>
    <col min="10243" max="10243" width="18" style="29" customWidth="1"/>
    <col min="10244" max="10244" width="19.5703125" style="29" customWidth="1"/>
    <col min="10245" max="10245" width="27.140625" style="29" customWidth="1"/>
    <col min="10246" max="10495" width="11.42578125" style="29"/>
    <col min="10496" max="10496" width="49.7109375" style="29" customWidth="1"/>
    <col min="10497" max="10497" width="15.28515625" style="29" customWidth="1"/>
    <col min="10498" max="10498" width="11.42578125" style="29"/>
    <col min="10499" max="10499" width="18" style="29" customWidth="1"/>
    <col min="10500" max="10500" width="19.5703125" style="29" customWidth="1"/>
    <col min="10501" max="10501" width="27.140625" style="29" customWidth="1"/>
    <col min="10502" max="10751" width="11.42578125" style="29"/>
    <col min="10752" max="10752" width="49.7109375" style="29" customWidth="1"/>
    <col min="10753" max="10753" width="15.28515625" style="29" customWidth="1"/>
    <col min="10754" max="10754" width="11.42578125" style="29"/>
    <col min="10755" max="10755" width="18" style="29" customWidth="1"/>
    <col min="10756" max="10756" width="19.5703125" style="29" customWidth="1"/>
    <col min="10757" max="10757" width="27.140625" style="29" customWidth="1"/>
    <col min="10758" max="11007" width="11.42578125" style="29"/>
    <col min="11008" max="11008" width="49.7109375" style="29" customWidth="1"/>
    <col min="11009" max="11009" width="15.28515625" style="29" customWidth="1"/>
    <col min="11010" max="11010" width="11.42578125" style="29"/>
    <col min="11011" max="11011" width="18" style="29" customWidth="1"/>
    <col min="11012" max="11012" width="19.5703125" style="29" customWidth="1"/>
    <col min="11013" max="11013" width="27.140625" style="29" customWidth="1"/>
    <col min="11014" max="11263" width="11.42578125" style="29"/>
    <col min="11264" max="11264" width="49.7109375" style="29" customWidth="1"/>
    <col min="11265" max="11265" width="15.28515625" style="29" customWidth="1"/>
    <col min="11266" max="11266" width="11.42578125" style="29"/>
    <col min="11267" max="11267" width="18" style="29" customWidth="1"/>
    <col min="11268" max="11268" width="19.5703125" style="29" customWidth="1"/>
    <col min="11269" max="11269" width="27.140625" style="29" customWidth="1"/>
    <col min="11270" max="11519" width="11.42578125" style="29"/>
    <col min="11520" max="11520" width="49.7109375" style="29" customWidth="1"/>
    <col min="11521" max="11521" width="15.28515625" style="29" customWidth="1"/>
    <col min="11522" max="11522" width="11.42578125" style="29"/>
    <col min="11523" max="11523" width="18" style="29" customWidth="1"/>
    <col min="11524" max="11524" width="19.5703125" style="29" customWidth="1"/>
    <col min="11525" max="11525" width="27.140625" style="29" customWidth="1"/>
    <col min="11526" max="11775" width="11.42578125" style="29"/>
    <col min="11776" max="11776" width="49.7109375" style="29" customWidth="1"/>
    <col min="11777" max="11777" width="15.28515625" style="29" customWidth="1"/>
    <col min="11778" max="11778" width="11.42578125" style="29"/>
    <col min="11779" max="11779" width="18" style="29" customWidth="1"/>
    <col min="11780" max="11780" width="19.5703125" style="29" customWidth="1"/>
    <col min="11781" max="11781" width="27.140625" style="29" customWidth="1"/>
    <col min="11782" max="12031" width="11.42578125" style="29"/>
    <col min="12032" max="12032" width="49.7109375" style="29" customWidth="1"/>
    <col min="12033" max="12033" width="15.28515625" style="29" customWidth="1"/>
    <col min="12034" max="12034" width="11.42578125" style="29"/>
    <col min="12035" max="12035" width="18" style="29" customWidth="1"/>
    <col min="12036" max="12036" width="19.5703125" style="29" customWidth="1"/>
    <col min="12037" max="12037" width="27.140625" style="29" customWidth="1"/>
    <col min="12038" max="12287" width="11.42578125" style="29"/>
    <col min="12288" max="12288" width="49.7109375" style="29" customWidth="1"/>
    <col min="12289" max="12289" width="15.28515625" style="29" customWidth="1"/>
    <col min="12290" max="12290" width="11.42578125" style="29"/>
    <col min="12291" max="12291" width="18" style="29" customWidth="1"/>
    <col min="12292" max="12292" width="19.5703125" style="29" customWidth="1"/>
    <col min="12293" max="12293" width="27.140625" style="29" customWidth="1"/>
    <col min="12294" max="12543" width="11.42578125" style="29"/>
    <col min="12544" max="12544" width="49.7109375" style="29" customWidth="1"/>
    <col min="12545" max="12545" width="15.28515625" style="29" customWidth="1"/>
    <col min="12546" max="12546" width="11.42578125" style="29"/>
    <col min="12547" max="12547" width="18" style="29" customWidth="1"/>
    <col min="12548" max="12548" width="19.5703125" style="29" customWidth="1"/>
    <col min="12549" max="12549" width="27.140625" style="29" customWidth="1"/>
    <col min="12550" max="12799" width="11.42578125" style="29"/>
    <col min="12800" max="12800" width="49.7109375" style="29" customWidth="1"/>
    <col min="12801" max="12801" width="15.28515625" style="29" customWidth="1"/>
    <col min="12802" max="12802" width="11.42578125" style="29"/>
    <col min="12803" max="12803" width="18" style="29" customWidth="1"/>
    <col min="12804" max="12804" width="19.5703125" style="29" customWidth="1"/>
    <col min="12805" max="12805" width="27.140625" style="29" customWidth="1"/>
    <col min="12806" max="13055" width="11.42578125" style="29"/>
    <col min="13056" max="13056" width="49.7109375" style="29" customWidth="1"/>
    <col min="13057" max="13057" width="15.28515625" style="29" customWidth="1"/>
    <col min="13058" max="13058" width="11.42578125" style="29"/>
    <col min="13059" max="13059" width="18" style="29" customWidth="1"/>
    <col min="13060" max="13060" width="19.5703125" style="29" customWidth="1"/>
    <col min="13061" max="13061" width="27.140625" style="29" customWidth="1"/>
    <col min="13062" max="13311" width="11.42578125" style="29"/>
    <col min="13312" max="13312" width="49.7109375" style="29" customWidth="1"/>
    <col min="13313" max="13313" width="15.28515625" style="29" customWidth="1"/>
    <col min="13314" max="13314" width="11.42578125" style="29"/>
    <col min="13315" max="13315" width="18" style="29" customWidth="1"/>
    <col min="13316" max="13316" width="19.5703125" style="29" customWidth="1"/>
    <col min="13317" max="13317" width="27.140625" style="29" customWidth="1"/>
    <col min="13318" max="13567" width="11.42578125" style="29"/>
    <col min="13568" max="13568" width="49.7109375" style="29" customWidth="1"/>
    <col min="13569" max="13569" width="15.28515625" style="29" customWidth="1"/>
    <col min="13570" max="13570" width="11.42578125" style="29"/>
    <col min="13571" max="13571" width="18" style="29" customWidth="1"/>
    <col min="13572" max="13572" width="19.5703125" style="29" customWidth="1"/>
    <col min="13573" max="13573" width="27.140625" style="29" customWidth="1"/>
    <col min="13574" max="13823" width="11.42578125" style="29"/>
    <col min="13824" max="13824" width="49.7109375" style="29" customWidth="1"/>
    <col min="13825" max="13825" width="15.28515625" style="29" customWidth="1"/>
    <col min="13826" max="13826" width="11.42578125" style="29"/>
    <col min="13827" max="13827" width="18" style="29" customWidth="1"/>
    <col min="13828" max="13828" width="19.5703125" style="29" customWidth="1"/>
    <col min="13829" max="13829" width="27.140625" style="29" customWidth="1"/>
    <col min="13830" max="14079" width="11.42578125" style="29"/>
    <col min="14080" max="14080" width="49.7109375" style="29" customWidth="1"/>
    <col min="14081" max="14081" width="15.28515625" style="29" customWidth="1"/>
    <col min="14082" max="14082" width="11.42578125" style="29"/>
    <col min="14083" max="14083" width="18" style="29" customWidth="1"/>
    <col min="14084" max="14084" width="19.5703125" style="29" customWidth="1"/>
    <col min="14085" max="14085" width="27.140625" style="29" customWidth="1"/>
    <col min="14086" max="14335" width="11.42578125" style="29"/>
    <col min="14336" max="14336" width="49.7109375" style="29" customWidth="1"/>
    <col min="14337" max="14337" width="15.28515625" style="29" customWidth="1"/>
    <col min="14338" max="14338" width="11.42578125" style="29"/>
    <col min="14339" max="14339" width="18" style="29" customWidth="1"/>
    <col min="14340" max="14340" width="19.5703125" style="29" customWidth="1"/>
    <col min="14341" max="14341" width="27.140625" style="29" customWidth="1"/>
    <col min="14342" max="14591" width="11.42578125" style="29"/>
    <col min="14592" max="14592" width="49.7109375" style="29" customWidth="1"/>
    <col min="14593" max="14593" width="15.28515625" style="29" customWidth="1"/>
    <col min="14594" max="14594" width="11.42578125" style="29"/>
    <col min="14595" max="14595" width="18" style="29" customWidth="1"/>
    <col min="14596" max="14596" width="19.5703125" style="29" customWidth="1"/>
    <col min="14597" max="14597" width="27.140625" style="29" customWidth="1"/>
    <col min="14598" max="14847" width="11.42578125" style="29"/>
    <col min="14848" max="14848" width="49.7109375" style="29" customWidth="1"/>
    <col min="14849" max="14849" width="15.28515625" style="29" customWidth="1"/>
    <col min="14850" max="14850" width="11.42578125" style="29"/>
    <col min="14851" max="14851" width="18" style="29" customWidth="1"/>
    <col min="14852" max="14852" width="19.5703125" style="29" customWidth="1"/>
    <col min="14853" max="14853" width="27.140625" style="29" customWidth="1"/>
    <col min="14854" max="15103" width="11.42578125" style="29"/>
    <col min="15104" max="15104" width="49.7109375" style="29" customWidth="1"/>
    <col min="15105" max="15105" width="15.28515625" style="29" customWidth="1"/>
    <col min="15106" max="15106" width="11.42578125" style="29"/>
    <col min="15107" max="15107" width="18" style="29" customWidth="1"/>
    <col min="15108" max="15108" width="19.5703125" style="29" customWidth="1"/>
    <col min="15109" max="15109" width="27.140625" style="29" customWidth="1"/>
    <col min="15110" max="15359" width="11.42578125" style="29"/>
    <col min="15360" max="15360" width="49.7109375" style="29" customWidth="1"/>
    <col min="15361" max="15361" width="15.28515625" style="29" customWidth="1"/>
    <col min="15362" max="15362" width="11.42578125" style="29"/>
    <col min="15363" max="15363" width="18" style="29" customWidth="1"/>
    <col min="15364" max="15364" width="19.5703125" style="29" customWidth="1"/>
    <col min="15365" max="15365" width="27.140625" style="29" customWidth="1"/>
    <col min="15366" max="15615" width="11.42578125" style="29"/>
    <col min="15616" max="15616" width="49.7109375" style="29" customWidth="1"/>
    <col min="15617" max="15617" width="15.28515625" style="29" customWidth="1"/>
    <col min="15618" max="15618" width="11.42578125" style="29"/>
    <col min="15619" max="15619" width="18" style="29" customWidth="1"/>
    <col min="15620" max="15620" width="19.5703125" style="29" customWidth="1"/>
    <col min="15621" max="15621" width="27.140625" style="29" customWidth="1"/>
    <col min="15622" max="15871" width="11.42578125" style="29"/>
    <col min="15872" max="15872" width="49.7109375" style="29" customWidth="1"/>
    <col min="15873" max="15873" width="15.28515625" style="29" customWidth="1"/>
    <col min="15874" max="15874" width="11.42578125" style="29"/>
    <col min="15875" max="15875" width="18" style="29" customWidth="1"/>
    <col min="15876" max="15876" width="19.5703125" style="29" customWidth="1"/>
    <col min="15877" max="15877" width="27.140625" style="29" customWidth="1"/>
    <col min="15878" max="16127" width="11.42578125" style="29"/>
    <col min="16128" max="16128" width="49.7109375" style="29" customWidth="1"/>
    <col min="16129" max="16129" width="15.28515625" style="29" customWidth="1"/>
    <col min="16130" max="16130" width="11.42578125" style="29"/>
    <col min="16131" max="16131" width="18" style="29" customWidth="1"/>
    <col min="16132" max="16132" width="19.5703125" style="29" customWidth="1"/>
    <col min="16133" max="16133" width="27.140625" style="29" customWidth="1"/>
    <col min="16134" max="16384" width="11.42578125" style="29"/>
  </cols>
  <sheetData>
    <row r="1" spans="1:5" ht="15.75" x14ac:dyDescent="0.25">
      <c r="A1" s="227" t="s">
        <v>27</v>
      </c>
      <c r="B1" s="227"/>
      <c r="C1" s="227"/>
      <c r="D1" s="227"/>
      <c r="E1" s="227"/>
    </row>
    <row r="2" spans="1:5" x14ac:dyDescent="0.25">
      <c r="A2" s="228"/>
      <c r="B2" s="228"/>
      <c r="C2" s="228"/>
      <c r="D2" s="228"/>
      <c r="E2" s="228"/>
    </row>
    <row r="3" spans="1:5" ht="14.25" thickBot="1" x14ac:dyDescent="0.3"/>
    <row r="4" spans="1:5" ht="39" thickBot="1" x14ac:dyDescent="0.3">
      <c r="A4" s="30" t="s">
        <v>28</v>
      </c>
      <c r="B4" s="31" t="s">
        <v>29</v>
      </c>
      <c r="C4" s="31" t="s">
        <v>30</v>
      </c>
      <c r="D4" s="31" t="s">
        <v>31</v>
      </c>
      <c r="E4" s="31" t="s">
        <v>32</v>
      </c>
    </row>
    <row r="5" spans="1:5" x14ac:dyDescent="0.25">
      <c r="A5" s="32" t="s">
        <v>33</v>
      </c>
      <c r="B5" s="33">
        <v>36</v>
      </c>
      <c r="C5" s="34"/>
      <c r="D5" s="35">
        <f t="shared" ref="D5:D13" si="0">+B5*C5</f>
        <v>0</v>
      </c>
      <c r="E5" s="222" t="s">
        <v>34</v>
      </c>
    </row>
    <row r="6" spans="1:5" x14ac:dyDescent="0.25">
      <c r="A6" s="32" t="s">
        <v>35</v>
      </c>
      <c r="B6" s="36">
        <v>36</v>
      </c>
      <c r="C6" s="37"/>
      <c r="D6" s="38">
        <f t="shared" si="0"/>
        <v>0</v>
      </c>
      <c r="E6" s="223"/>
    </row>
    <row r="7" spans="1:5" x14ac:dyDescent="0.25">
      <c r="A7" s="32" t="s">
        <v>242</v>
      </c>
      <c r="B7" s="36">
        <v>12</v>
      </c>
      <c r="C7" s="37"/>
      <c r="D7" s="38"/>
      <c r="E7" s="223"/>
    </row>
    <row r="8" spans="1:5" x14ac:dyDescent="0.25">
      <c r="A8" s="32" t="s">
        <v>36</v>
      </c>
      <c r="B8" s="36">
        <v>4</v>
      </c>
      <c r="C8" s="37"/>
      <c r="D8" s="38">
        <f t="shared" si="0"/>
        <v>0</v>
      </c>
      <c r="E8" s="223"/>
    </row>
    <row r="9" spans="1:5" x14ac:dyDescent="0.25">
      <c r="A9" s="32" t="s">
        <v>243</v>
      </c>
      <c r="B9" s="36">
        <v>8</v>
      </c>
      <c r="C9" s="37"/>
      <c r="D9" s="38">
        <f t="shared" si="0"/>
        <v>0</v>
      </c>
      <c r="E9" s="223"/>
    </row>
    <row r="10" spans="1:5" x14ac:dyDescent="0.25">
      <c r="A10" s="32" t="s">
        <v>37</v>
      </c>
      <c r="B10" s="36">
        <v>4</v>
      </c>
      <c r="C10" s="37"/>
      <c r="D10" s="38">
        <f t="shared" si="0"/>
        <v>0</v>
      </c>
      <c r="E10" s="223"/>
    </row>
    <row r="11" spans="1:5" x14ac:dyDescent="0.25">
      <c r="A11" s="32" t="s">
        <v>38</v>
      </c>
      <c r="B11" s="36">
        <v>2</v>
      </c>
      <c r="C11" s="37"/>
      <c r="D11" s="38">
        <f t="shared" si="0"/>
        <v>0</v>
      </c>
      <c r="E11" s="223"/>
    </row>
    <row r="12" spans="1:5" x14ac:dyDescent="0.25">
      <c r="A12" s="32" t="s">
        <v>39</v>
      </c>
      <c r="B12" s="36">
        <v>1</v>
      </c>
      <c r="C12" s="37"/>
      <c r="D12" s="38">
        <f t="shared" si="0"/>
        <v>0</v>
      </c>
      <c r="E12" s="223"/>
    </row>
    <row r="13" spans="1:5" ht="14.25" thickBot="1" x14ac:dyDescent="0.3">
      <c r="A13" s="39" t="s">
        <v>40</v>
      </c>
      <c r="B13" s="40">
        <v>2</v>
      </c>
      <c r="C13" s="41"/>
      <c r="D13" s="42">
        <f t="shared" si="0"/>
        <v>0</v>
      </c>
      <c r="E13" s="223"/>
    </row>
    <row r="14" spans="1:5" ht="15" customHeight="1" thickBot="1" x14ac:dyDescent="0.3">
      <c r="A14" s="43" t="s">
        <v>4</v>
      </c>
      <c r="B14" s="44"/>
      <c r="C14" s="45"/>
      <c r="D14" s="46">
        <f>SUM(D5:D13)</f>
        <v>0</v>
      </c>
      <c r="E14" s="224"/>
    </row>
    <row r="15" spans="1:5" ht="14.25" thickBot="1" x14ac:dyDescent="0.3"/>
    <row r="16" spans="1:5" ht="39.75" thickBot="1" x14ac:dyDescent="0.3">
      <c r="A16" s="47" t="s">
        <v>268</v>
      </c>
      <c r="B16" s="31" t="s">
        <v>41</v>
      </c>
      <c r="C16" s="31" t="s">
        <v>30</v>
      </c>
      <c r="D16" s="31" t="s">
        <v>31</v>
      </c>
      <c r="E16" s="48" t="s">
        <v>32</v>
      </c>
    </row>
    <row r="17" spans="1:5" x14ac:dyDescent="0.25">
      <c r="A17" s="49" t="s">
        <v>42</v>
      </c>
      <c r="B17" s="33">
        <v>12</v>
      </c>
      <c r="C17" s="34"/>
      <c r="D17" s="35">
        <f>+B17*C17</f>
        <v>0</v>
      </c>
      <c r="E17" s="222" t="s">
        <v>43</v>
      </c>
    </row>
    <row r="18" spans="1:5" x14ac:dyDescent="0.25">
      <c r="A18" s="39" t="s">
        <v>40</v>
      </c>
      <c r="B18" s="33">
        <v>1</v>
      </c>
      <c r="C18" s="34"/>
      <c r="D18" s="35">
        <f>+B18*C18</f>
        <v>0</v>
      </c>
      <c r="E18" s="223"/>
    </row>
    <row r="19" spans="1:5" ht="27" x14ac:dyDescent="0.25">
      <c r="A19" s="50" t="s">
        <v>44</v>
      </c>
      <c r="B19" s="36">
        <v>2</v>
      </c>
      <c r="C19" s="37"/>
      <c r="D19" s="38">
        <f>+B19*C19</f>
        <v>0</v>
      </c>
      <c r="E19" s="223"/>
    </row>
    <row r="20" spans="1:5" ht="14.25" thickBot="1" x14ac:dyDescent="0.3">
      <c r="A20" s="51" t="s">
        <v>9</v>
      </c>
      <c r="B20" s="52"/>
      <c r="C20" s="52"/>
      <c r="D20" s="53">
        <f>SUM(D17:D19)</f>
        <v>0</v>
      </c>
      <c r="E20" s="224"/>
    </row>
    <row r="21" spans="1:5" ht="14.25" thickBot="1" x14ac:dyDescent="0.3">
      <c r="A21" s="54"/>
      <c r="B21" s="55"/>
      <c r="C21" s="55"/>
      <c r="D21" s="55"/>
    </row>
    <row r="22" spans="1:5" ht="47.25" customHeight="1" thickBot="1" x14ac:dyDescent="0.3">
      <c r="A22" s="30" t="s">
        <v>45</v>
      </c>
      <c r="B22" s="31" t="s">
        <v>41</v>
      </c>
      <c r="C22" s="31" t="s">
        <v>30</v>
      </c>
      <c r="D22" s="31" t="s">
        <v>31</v>
      </c>
      <c r="E22" s="31" t="s">
        <v>32</v>
      </c>
    </row>
    <row r="23" spans="1:5" x14ac:dyDescent="0.25">
      <c r="A23" s="49" t="s">
        <v>33</v>
      </c>
      <c r="B23" s="56">
        <v>12</v>
      </c>
      <c r="C23" s="34"/>
      <c r="D23" s="35">
        <f t="shared" ref="D23:D31" si="1">+B23*C23</f>
        <v>0</v>
      </c>
      <c r="E23" s="222" t="s">
        <v>46</v>
      </c>
    </row>
    <row r="24" spans="1:5" x14ac:dyDescent="0.25">
      <c r="A24" s="32" t="s">
        <v>35</v>
      </c>
      <c r="B24" s="57">
        <v>18</v>
      </c>
      <c r="C24" s="37"/>
      <c r="D24" s="38">
        <f t="shared" si="1"/>
        <v>0</v>
      </c>
      <c r="E24" s="223"/>
    </row>
    <row r="25" spans="1:5" x14ac:dyDescent="0.25">
      <c r="A25" s="32" t="s">
        <v>36</v>
      </c>
      <c r="B25" s="57">
        <v>4</v>
      </c>
      <c r="C25" s="37"/>
      <c r="D25" s="38">
        <f t="shared" si="1"/>
        <v>0</v>
      </c>
      <c r="E25" s="223"/>
    </row>
    <row r="26" spans="1:5" x14ac:dyDescent="0.25">
      <c r="A26" s="32" t="s">
        <v>47</v>
      </c>
      <c r="B26" s="57">
        <v>12</v>
      </c>
      <c r="C26" s="37"/>
      <c r="D26" s="38">
        <f t="shared" si="1"/>
        <v>0</v>
      </c>
      <c r="E26" s="223"/>
    </row>
    <row r="27" spans="1:5" x14ac:dyDescent="0.25">
      <c r="A27" s="32" t="s">
        <v>277</v>
      </c>
      <c r="B27" s="57">
        <v>2</v>
      </c>
      <c r="C27" s="37"/>
      <c r="D27" s="38">
        <f t="shared" si="1"/>
        <v>0</v>
      </c>
      <c r="E27" s="223"/>
    </row>
    <row r="28" spans="1:5" x14ac:dyDescent="0.25">
      <c r="A28" s="50" t="s">
        <v>37</v>
      </c>
      <c r="B28" s="57">
        <v>2</v>
      </c>
      <c r="C28" s="37"/>
      <c r="D28" s="38">
        <f t="shared" si="1"/>
        <v>0</v>
      </c>
      <c r="E28" s="223"/>
    </row>
    <row r="29" spans="1:5" x14ac:dyDescent="0.25">
      <c r="A29" s="50" t="s">
        <v>38</v>
      </c>
      <c r="B29" s="57">
        <v>0</v>
      </c>
      <c r="C29" s="37"/>
      <c r="D29" s="38">
        <f t="shared" si="1"/>
        <v>0</v>
      </c>
      <c r="E29" s="223"/>
    </row>
    <row r="30" spans="1:5" x14ac:dyDescent="0.25">
      <c r="A30" s="50" t="s">
        <v>48</v>
      </c>
      <c r="B30" s="57"/>
      <c r="C30" s="37"/>
      <c r="D30" s="38">
        <f t="shared" si="1"/>
        <v>0</v>
      </c>
      <c r="E30" s="223"/>
    </row>
    <row r="31" spans="1:5" ht="14.25" thickBot="1" x14ac:dyDescent="0.3">
      <c r="A31" s="58" t="s">
        <v>40</v>
      </c>
      <c r="B31" s="59">
        <v>2</v>
      </c>
      <c r="C31" s="41"/>
      <c r="D31" s="42">
        <f t="shared" si="1"/>
        <v>0</v>
      </c>
      <c r="E31" s="223"/>
    </row>
    <row r="32" spans="1:5" ht="14.25" thickBot="1" x14ac:dyDescent="0.3">
      <c r="A32" s="43" t="s">
        <v>4</v>
      </c>
      <c r="B32" s="44"/>
      <c r="C32" s="45"/>
      <c r="D32" s="60">
        <f>SUM(D23:D31)</f>
        <v>0</v>
      </c>
      <c r="E32" s="224"/>
    </row>
    <row r="33" spans="1:7" ht="14.25" thickBot="1" x14ac:dyDescent="0.3"/>
    <row r="34" spans="1:7" ht="48" customHeight="1" thickBot="1" x14ac:dyDescent="0.3">
      <c r="A34" s="61" t="s">
        <v>49</v>
      </c>
      <c r="B34" s="31" t="s">
        <v>41</v>
      </c>
      <c r="C34" s="31" t="s">
        <v>30</v>
      </c>
      <c r="D34" s="31" t="s">
        <v>31</v>
      </c>
      <c r="E34" s="31" t="s">
        <v>32</v>
      </c>
    </row>
    <row r="35" spans="1:7" ht="23.25" customHeight="1" x14ac:dyDescent="0.25">
      <c r="A35" s="49" t="s">
        <v>50</v>
      </c>
      <c r="B35" s="62">
        <v>48</v>
      </c>
      <c r="C35" s="34"/>
      <c r="D35" s="35">
        <f t="shared" ref="D35:D42" si="2">+B35*C35</f>
        <v>0</v>
      </c>
      <c r="E35" s="222" t="s">
        <v>61</v>
      </c>
    </row>
    <row r="36" spans="1:7" x14ac:dyDescent="0.25">
      <c r="A36" s="50" t="s">
        <v>51</v>
      </c>
      <c r="B36" s="63">
        <v>36</v>
      </c>
      <c r="C36" s="37"/>
      <c r="D36" s="38">
        <f t="shared" si="2"/>
        <v>0</v>
      </c>
      <c r="E36" s="223"/>
    </row>
    <row r="37" spans="1:7" x14ac:dyDescent="0.25">
      <c r="A37" s="64" t="s">
        <v>47</v>
      </c>
      <c r="B37" s="63">
        <v>12</v>
      </c>
      <c r="C37" s="37"/>
      <c r="D37" s="38">
        <f t="shared" si="2"/>
        <v>0</v>
      </c>
      <c r="E37" s="223"/>
    </row>
    <row r="38" spans="1:7" x14ac:dyDescent="0.25">
      <c r="A38" s="50" t="s">
        <v>36</v>
      </c>
      <c r="B38" s="63">
        <v>4</v>
      </c>
      <c r="C38" s="37"/>
      <c r="D38" s="38">
        <f t="shared" si="2"/>
        <v>0</v>
      </c>
      <c r="E38" s="223"/>
    </row>
    <row r="39" spans="1:7" ht="17.25" customHeight="1" x14ac:dyDescent="0.25">
      <c r="A39" s="50" t="s">
        <v>278</v>
      </c>
      <c r="B39" s="63">
        <v>4</v>
      </c>
      <c r="C39" s="37"/>
      <c r="D39" s="38">
        <f t="shared" si="2"/>
        <v>0</v>
      </c>
      <c r="E39" s="223"/>
    </row>
    <row r="40" spans="1:7" ht="20.25" customHeight="1" x14ac:dyDescent="0.25">
      <c r="A40" s="50" t="s">
        <v>37</v>
      </c>
      <c r="B40" s="63">
        <v>4</v>
      </c>
      <c r="C40" s="37"/>
      <c r="D40" s="38">
        <f t="shared" si="2"/>
        <v>0</v>
      </c>
      <c r="E40" s="223"/>
    </row>
    <row r="41" spans="1:7" ht="18.75" customHeight="1" x14ac:dyDescent="0.25">
      <c r="A41" s="50" t="s">
        <v>38</v>
      </c>
      <c r="B41" s="63">
        <v>0</v>
      </c>
      <c r="C41" s="37"/>
      <c r="D41" s="38">
        <f t="shared" si="2"/>
        <v>0</v>
      </c>
      <c r="E41" s="223"/>
      <c r="G41" s="29" t="s">
        <v>52</v>
      </c>
    </row>
    <row r="42" spans="1:7" ht="12" customHeight="1" thickBot="1" x14ac:dyDescent="0.3">
      <c r="A42" s="58" t="s">
        <v>40</v>
      </c>
      <c r="B42" s="65">
        <v>1</v>
      </c>
      <c r="C42" s="41"/>
      <c r="D42" s="42">
        <f t="shared" si="2"/>
        <v>0</v>
      </c>
      <c r="E42" s="223"/>
    </row>
    <row r="43" spans="1:7" ht="14.25" thickBot="1" x14ac:dyDescent="0.3">
      <c r="A43" s="43" t="s">
        <v>9</v>
      </c>
      <c r="B43" s="44"/>
      <c r="C43" s="44"/>
      <c r="D43" s="66">
        <f>SUM(D35:D42)</f>
        <v>0</v>
      </c>
      <c r="E43" s="224"/>
    </row>
    <row r="44" spans="1:7" ht="14.25" thickBot="1" x14ac:dyDescent="0.3">
      <c r="A44" s="67"/>
      <c r="B44" s="67"/>
      <c r="C44" s="67"/>
      <c r="D44" s="67"/>
      <c r="E44" s="67"/>
    </row>
    <row r="45" spans="1:7" ht="64.5" thickBot="1" x14ac:dyDescent="0.3">
      <c r="A45" s="68" t="s">
        <v>53</v>
      </c>
      <c r="B45" s="31" t="s">
        <v>41</v>
      </c>
      <c r="C45" s="31" t="s">
        <v>30</v>
      </c>
      <c r="D45" s="31" t="s">
        <v>31</v>
      </c>
      <c r="E45" s="31" t="s">
        <v>32</v>
      </c>
    </row>
    <row r="46" spans="1:7" ht="21.75" customHeight="1" x14ac:dyDescent="0.25">
      <c r="A46" s="49" t="s">
        <v>54</v>
      </c>
      <c r="B46" s="62">
        <v>48</v>
      </c>
      <c r="C46" s="34"/>
      <c r="D46" s="35">
        <f t="shared" ref="D46:D54" si="3">+B46*C46</f>
        <v>0</v>
      </c>
      <c r="E46" s="222" t="s">
        <v>17</v>
      </c>
    </row>
    <row r="47" spans="1:7" x14ac:dyDescent="0.25">
      <c r="A47" s="50" t="s">
        <v>55</v>
      </c>
      <c r="B47" s="63">
        <v>24</v>
      </c>
      <c r="C47" s="37"/>
      <c r="D47" s="38">
        <f t="shared" si="3"/>
        <v>0</v>
      </c>
      <c r="E47" s="223"/>
    </row>
    <row r="48" spans="1:7" x14ac:dyDescent="0.25">
      <c r="A48" s="64" t="s">
        <v>276</v>
      </c>
      <c r="B48" s="63">
        <v>12</v>
      </c>
      <c r="C48" s="37"/>
      <c r="D48" s="38">
        <f t="shared" si="3"/>
        <v>0</v>
      </c>
      <c r="E48" s="223"/>
    </row>
    <row r="49" spans="1:5" x14ac:dyDescent="0.25">
      <c r="A49" s="50" t="s">
        <v>36</v>
      </c>
      <c r="B49" s="63">
        <v>4</v>
      </c>
      <c r="C49" s="37"/>
      <c r="D49" s="38">
        <f t="shared" si="3"/>
        <v>0</v>
      </c>
      <c r="E49" s="223"/>
    </row>
    <row r="50" spans="1:5" x14ac:dyDescent="0.25">
      <c r="A50" s="50" t="s">
        <v>278</v>
      </c>
      <c r="B50" s="63">
        <v>6</v>
      </c>
      <c r="C50" s="37"/>
      <c r="D50" s="38">
        <f t="shared" si="3"/>
        <v>0</v>
      </c>
      <c r="E50" s="223"/>
    </row>
    <row r="51" spans="1:5" x14ac:dyDescent="0.25">
      <c r="A51" s="50" t="s">
        <v>37</v>
      </c>
      <c r="B51" s="63">
        <v>4</v>
      </c>
      <c r="C51" s="37"/>
      <c r="D51" s="38">
        <f t="shared" si="3"/>
        <v>0</v>
      </c>
      <c r="E51" s="223"/>
    </row>
    <row r="52" spans="1:5" x14ac:dyDescent="0.25">
      <c r="A52" s="50" t="s">
        <v>38</v>
      </c>
      <c r="B52" s="63">
        <v>1</v>
      </c>
      <c r="C52" s="37"/>
      <c r="D52" s="38">
        <f t="shared" si="3"/>
        <v>0</v>
      </c>
      <c r="E52" s="223"/>
    </row>
    <row r="53" spans="1:5" x14ac:dyDescent="0.25">
      <c r="A53" s="50" t="s">
        <v>56</v>
      </c>
      <c r="B53" s="63">
        <v>1</v>
      </c>
      <c r="C53" s="37"/>
      <c r="D53" s="38">
        <f t="shared" si="3"/>
        <v>0</v>
      </c>
      <c r="E53" s="223"/>
    </row>
    <row r="54" spans="1:5" ht="14.25" thickBot="1" x14ac:dyDescent="0.3">
      <c r="A54" s="58" t="s">
        <v>40</v>
      </c>
      <c r="B54" s="65">
        <v>1</v>
      </c>
      <c r="C54" s="41"/>
      <c r="D54" s="42">
        <f t="shared" si="3"/>
        <v>0</v>
      </c>
      <c r="E54" s="223"/>
    </row>
    <row r="55" spans="1:5" ht="14.25" thickBot="1" x14ac:dyDescent="0.3">
      <c r="A55" s="43" t="s">
        <v>9</v>
      </c>
      <c r="B55" s="44"/>
      <c r="C55" s="44"/>
      <c r="D55" s="66">
        <f>SUM(D46:D54)</f>
        <v>0</v>
      </c>
      <c r="E55" s="224"/>
    </row>
    <row r="58" spans="1:5" ht="14.25" thickBot="1" x14ac:dyDescent="0.3"/>
    <row r="59" spans="1:5" ht="64.5" thickBot="1" x14ac:dyDescent="0.3">
      <c r="A59" s="30" t="s">
        <v>57</v>
      </c>
      <c r="B59" s="31" t="s">
        <v>41</v>
      </c>
      <c r="C59" s="31" t="s">
        <v>30</v>
      </c>
      <c r="D59" s="31" t="s">
        <v>31</v>
      </c>
      <c r="E59" s="31" t="s">
        <v>32</v>
      </c>
    </row>
    <row r="60" spans="1:5" x14ac:dyDescent="0.25">
      <c r="A60" s="49" t="s">
        <v>33</v>
      </c>
      <c r="B60" s="63">
        <v>18</v>
      </c>
      <c r="C60" s="34"/>
      <c r="D60" s="34">
        <f t="shared" ref="D60:D65" si="4">+B60*C60</f>
        <v>0</v>
      </c>
      <c r="E60" s="225" t="s">
        <v>58</v>
      </c>
    </row>
    <row r="61" spans="1:5" ht="27" x14ac:dyDescent="0.25">
      <c r="A61" s="50" t="s">
        <v>59</v>
      </c>
      <c r="B61" s="63">
        <v>12</v>
      </c>
      <c r="C61" s="37"/>
      <c r="D61" s="37">
        <f t="shared" si="4"/>
        <v>0</v>
      </c>
      <c r="E61" s="225"/>
    </row>
    <row r="62" spans="1:5" x14ac:dyDescent="0.25">
      <c r="A62" s="64" t="s">
        <v>47</v>
      </c>
      <c r="B62" s="63">
        <v>12</v>
      </c>
      <c r="C62" s="37"/>
      <c r="D62" s="38">
        <f t="shared" si="4"/>
        <v>0</v>
      </c>
      <c r="E62" s="225"/>
    </row>
    <row r="63" spans="1:5" x14ac:dyDescent="0.25">
      <c r="A63" s="50" t="s">
        <v>36</v>
      </c>
      <c r="B63" s="63">
        <v>2</v>
      </c>
      <c r="C63" s="37"/>
      <c r="D63" s="37">
        <f t="shared" si="4"/>
        <v>0</v>
      </c>
      <c r="E63" s="225"/>
    </row>
    <row r="64" spans="1:5" x14ac:dyDescent="0.25">
      <c r="A64" s="50" t="s">
        <v>48</v>
      </c>
      <c r="B64" s="63">
        <v>1</v>
      </c>
      <c r="C64" s="37"/>
      <c r="D64" s="37">
        <f t="shared" si="4"/>
        <v>0</v>
      </c>
      <c r="E64" s="225"/>
    </row>
    <row r="65" spans="1:5" ht="14.25" thickBot="1" x14ac:dyDescent="0.3">
      <c r="A65" s="58" t="s">
        <v>40</v>
      </c>
      <c r="B65" s="63">
        <v>2</v>
      </c>
      <c r="C65" s="41"/>
      <c r="D65" s="41">
        <f t="shared" si="4"/>
        <v>0</v>
      </c>
      <c r="E65" s="225"/>
    </row>
    <row r="66" spans="1:5" ht="14.25" thickBot="1" x14ac:dyDescent="0.3">
      <c r="A66" s="43" t="s">
        <v>9</v>
      </c>
      <c r="B66" s="44"/>
      <c r="C66" s="44"/>
      <c r="D66" s="66">
        <f>SUM(D60:D65)</f>
        <v>0</v>
      </c>
      <c r="E66" s="226"/>
    </row>
    <row r="69" spans="1:5" x14ac:dyDescent="0.25">
      <c r="A69" s="132" t="s">
        <v>62</v>
      </c>
      <c r="D69" s="69">
        <f>+D14+D20+D32+D43+D55+D66</f>
        <v>0</v>
      </c>
    </row>
  </sheetData>
  <mergeCells count="8">
    <mergeCell ref="E46:E55"/>
    <mergeCell ref="E60:E66"/>
    <mergeCell ref="A1:E1"/>
    <mergeCell ref="A2:E2"/>
    <mergeCell ref="E5:E14"/>
    <mergeCell ref="E17:E20"/>
    <mergeCell ref="E23:E32"/>
    <mergeCell ref="E35:E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opLeftCell="A16" zoomScaleNormal="100" workbookViewId="0">
      <selection activeCell="A24" sqref="A24"/>
    </sheetView>
  </sheetViews>
  <sheetFormatPr baseColWidth="10" defaultColWidth="9.140625" defaultRowHeight="13.5" x14ac:dyDescent="0.25"/>
  <cols>
    <col min="1" max="1" width="76" style="74" customWidth="1"/>
    <col min="2" max="2" width="11.85546875" style="74" bestFit="1" customWidth="1"/>
    <col min="3" max="3" width="10.7109375" style="74" customWidth="1"/>
    <col min="4" max="4" width="20.140625" style="74" customWidth="1"/>
    <col min="5" max="5" width="51.85546875" style="75" customWidth="1"/>
    <col min="6" max="6" width="9.140625" style="75" customWidth="1"/>
    <col min="7" max="7" width="11.5703125" style="75" customWidth="1"/>
    <col min="8" max="8" width="15.28515625" style="75" customWidth="1"/>
    <col min="9" max="9" width="9.140625" style="75" customWidth="1"/>
    <col min="10" max="10" width="51.42578125" style="75" customWidth="1"/>
    <col min="11" max="255" width="9.140625" style="75"/>
    <col min="256" max="256" width="76" style="75" customWidth="1"/>
    <col min="257" max="257" width="14.140625" style="75" customWidth="1"/>
    <col min="258" max="258" width="10.7109375" style="75" customWidth="1"/>
    <col min="259" max="259" width="20.140625" style="75" customWidth="1"/>
    <col min="260" max="260" width="9.140625" style="75" customWidth="1"/>
    <col min="261" max="261" width="51.85546875" style="75" customWidth="1"/>
    <col min="262" max="262" width="9.140625" style="75" customWidth="1"/>
    <col min="263" max="263" width="11.5703125" style="75" customWidth="1"/>
    <col min="264" max="264" width="15.28515625" style="75" customWidth="1"/>
    <col min="265" max="265" width="9.140625" style="75" customWidth="1"/>
    <col min="266" max="266" width="51.42578125" style="75" customWidth="1"/>
    <col min="267" max="511" width="9.140625" style="75"/>
    <col min="512" max="512" width="76" style="75" customWidth="1"/>
    <col min="513" max="513" width="14.140625" style="75" customWidth="1"/>
    <col min="514" max="514" width="10.7109375" style="75" customWidth="1"/>
    <col min="515" max="515" width="20.140625" style="75" customWidth="1"/>
    <col min="516" max="516" width="9.140625" style="75" customWidth="1"/>
    <col min="517" max="517" width="51.85546875" style="75" customWidth="1"/>
    <col min="518" max="518" width="9.140625" style="75" customWidth="1"/>
    <col min="519" max="519" width="11.5703125" style="75" customWidth="1"/>
    <col min="520" max="520" width="15.28515625" style="75" customWidth="1"/>
    <col min="521" max="521" width="9.140625" style="75" customWidth="1"/>
    <col min="522" max="522" width="51.42578125" style="75" customWidth="1"/>
    <col min="523" max="767" width="9.140625" style="75"/>
    <col min="768" max="768" width="76" style="75" customWidth="1"/>
    <col min="769" max="769" width="14.140625" style="75" customWidth="1"/>
    <col min="770" max="770" width="10.7109375" style="75" customWidth="1"/>
    <col min="771" max="771" width="20.140625" style="75" customWidth="1"/>
    <col min="772" max="772" width="9.140625" style="75" customWidth="1"/>
    <col min="773" max="773" width="51.85546875" style="75" customWidth="1"/>
    <col min="774" max="774" width="9.140625" style="75" customWidth="1"/>
    <col min="775" max="775" width="11.5703125" style="75" customWidth="1"/>
    <col min="776" max="776" width="15.28515625" style="75" customWidth="1"/>
    <col min="777" max="777" width="9.140625" style="75" customWidth="1"/>
    <col min="778" max="778" width="51.42578125" style="75" customWidth="1"/>
    <col min="779" max="1023" width="9.140625" style="75"/>
    <col min="1024" max="1024" width="76" style="75" customWidth="1"/>
    <col min="1025" max="1025" width="14.140625" style="75" customWidth="1"/>
    <col min="1026" max="1026" width="10.7109375" style="75" customWidth="1"/>
    <col min="1027" max="1027" width="20.140625" style="75" customWidth="1"/>
    <col min="1028" max="1028" width="9.140625" style="75" customWidth="1"/>
    <col min="1029" max="1029" width="51.85546875" style="75" customWidth="1"/>
    <col min="1030" max="1030" width="9.140625" style="75" customWidth="1"/>
    <col min="1031" max="1031" width="11.5703125" style="75" customWidth="1"/>
    <col min="1032" max="1032" width="15.28515625" style="75" customWidth="1"/>
    <col min="1033" max="1033" width="9.140625" style="75" customWidth="1"/>
    <col min="1034" max="1034" width="51.42578125" style="75" customWidth="1"/>
    <col min="1035" max="1279" width="9.140625" style="75"/>
    <col min="1280" max="1280" width="76" style="75" customWidth="1"/>
    <col min="1281" max="1281" width="14.140625" style="75" customWidth="1"/>
    <col min="1282" max="1282" width="10.7109375" style="75" customWidth="1"/>
    <col min="1283" max="1283" width="20.140625" style="75" customWidth="1"/>
    <col min="1284" max="1284" width="9.140625" style="75" customWidth="1"/>
    <col min="1285" max="1285" width="51.85546875" style="75" customWidth="1"/>
    <col min="1286" max="1286" width="9.140625" style="75" customWidth="1"/>
    <col min="1287" max="1287" width="11.5703125" style="75" customWidth="1"/>
    <col min="1288" max="1288" width="15.28515625" style="75" customWidth="1"/>
    <col min="1289" max="1289" width="9.140625" style="75" customWidth="1"/>
    <col min="1290" max="1290" width="51.42578125" style="75" customWidth="1"/>
    <col min="1291" max="1535" width="9.140625" style="75"/>
    <col min="1536" max="1536" width="76" style="75" customWidth="1"/>
    <col min="1537" max="1537" width="14.140625" style="75" customWidth="1"/>
    <col min="1538" max="1538" width="10.7109375" style="75" customWidth="1"/>
    <col min="1539" max="1539" width="20.140625" style="75" customWidth="1"/>
    <col min="1540" max="1540" width="9.140625" style="75" customWidth="1"/>
    <col min="1541" max="1541" width="51.85546875" style="75" customWidth="1"/>
    <col min="1542" max="1542" width="9.140625" style="75" customWidth="1"/>
    <col min="1543" max="1543" width="11.5703125" style="75" customWidth="1"/>
    <col min="1544" max="1544" width="15.28515625" style="75" customWidth="1"/>
    <col min="1545" max="1545" width="9.140625" style="75" customWidth="1"/>
    <col min="1546" max="1546" width="51.42578125" style="75" customWidth="1"/>
    <col min="1547" max="1791" width="9.140625" style="75"/>
    <col min="1792" max="1792" width="76" style="75" customWidth="1"/>
    <col min="1793" max="1793" width="14.140625" style="75" customWidth="1"/>
    <col min="1794" max="1794" width="10.7109375" style="75" customWidth="1"/>
    <col min="1795" max="1795" width="20.140625" style="75" customWidth="1"/>
    <col min="1796" max="1796" width="9.140625" style="75" customWidth="1"/>
    <col min="1797" max="1797" width="51.85546875" style="75" customWidth="1"/>
    <col min="1798" max="1798" width="9.140625" style="75" customWidth="1"/>
    <col min="1799" max="1799" width="11.5703125" style="75" customWidth="1"/>
    <col min="1800" max="1800" width="15.28515625" style="75" customWidth="1"/>
    <col min="1801" max="1801" width="9.140625" style="75" customWidth="1"/>
    <col min="1802" max="1802" width="51.42578125" style="75" customWidth="1"/>
    <col min="1803" max="2047" width="9.140625" style="75"/>
    <col min="2048" max="2048" width="76" style="75" customWidth="1"/>
    <col min="2049" max="2049" width="14.140625" style="75" customWidth="1"/>
    <col min="2050" max="2050" width="10.7109375" style="75" customWidth="1"/>
    <col min="2051" max="2051" width="20.140625" style="75" customWidth="1"/>
    <col min="2052" max="2052" width="9.140625" style="75" customWidth="1"/>
    <col min="2053" max="2053" width="51.85546875" style="75" customWidth="1"/>
    <col min="2054" max="2054" width="9.140625" style="75" customWidth="1"/>
    <col min="2055" max="2055" width="11.5703125" style="75" customWidth="1"/>
    <col min="2056" max="2056" width="15.28515625" style="75" customWidth="1"/>
    <col min="2057" max="2057" width="9.140625" style="75" customWidth="1"/>
    <col min="2058" max="2058" width="51.42578125" style="75" customWidth="1"/>
    <col min="2059" max="2303" width="9.140625" style="75"/>
    <col min="2304" max="2304" width="76" style="75" customWidth="1"/>
    <col min="2305" max="2305" width="14.140625" style="75" customWidth="1"/>
    <col min="2306" max="2306" width="10.7109375" style="75" customWidth="1"/>
    <col min="2307" max="2307" width="20.140625" style="75" customWidth="1"/>
    <col min="2308" max="2308" width="9.140625" style="75" customWidth="1"/>
    <col min="2309" max="2309" width="51.85546875" style="75" customWidth="1"/>
    <col min="2310" max="2310" width="9.140625" style="75" customWidth="1"/>
    <col min="2311" max="2311" width="11.5703125" style="75" customWidth="1"/>
    <col min="2312" max="2312" width="15.28515625" style="75" customWidth="1"/>
    <col min="2313" max="2313" width="9.140625" style="75" customWidth="1"/>
    <col min="2314" max="2314" width="51.42578125" style="75" customWidth="1"/>
    <col min="2315" max="2559" width="9.140625" style="75"/>
    <col min="2560" max="2560" width="76" style="75" customWidth="1"/>
    <col min="2561" max="2561" width="14.140625" style="75" customWidth="1"/>
    <col min="2562" max="2562" width="10.7109375" style="75" customWidth="1"/>
    <col min="2563" max="2563" width="20.140625" style="75" customWidth="1"/>
    <col min="2564" max="2564" width="9.140625" style="75" customWidth="1"/>
    <col min="2565" max="2565" width="51.85546875" style="75" customWidth="1"/>
    <col min="2566" max="2566" width="9.140625" style="75" customWidth="1"/>
    <col min="2567" max="2567" width="11.5703125" style="75" customWidth="1"/>
    <col min="2568" max="2568" width="15.28515625" style="75" customWidth="1"/>
    <col min="2569" max="2569" width="9.140625" style="75" customWidth="1"/>
    <col min="2570" max="2570" width="51.42578125" style="75" customWidth="1"/>
    <col min="2571" max="2815" width="9.140625" style="75"/>
    <col min="2816" max="2816" width="76" style="75" customWidth="1"/>
    <col min="2817" max="2817" width="14.140625" style="75" customWidth="1"/>
    <col min="2818" max="2818" width="10.7109375" style="75" customWidth="1"/>
    <col min="2819" max="2819" width="20.140625" style="75" customWidth="1"/>
    <col min="2820" max="2820" width="9.140625" style="75" customWidth="1"/>
    <col min="2821" max="2821" width="51.85546875" style="75" customWidth="1"/>
    <col min="2822" max="2822" width="9.140625" style="75" customWidth="1"/>
    <col min="2823" max="2823" width="11.5703125" style="75" customWidth="1"/>
    <col min="2824" max="2824" width="15.28515625" style="75" customWidth="1"/>
    <col min="2825" max="2825" width="9.140625" style="75" customWidth="1"/>
    <col min="2826" max="2826" width="51.42578125" style="75" customWidth="1"/>
    <col min="2827" max="3071" width="9.140625" style="75"/>
    <col min="3072" max="3072" width="76" style="75" customWidth="1"/>
    <col min="3073" max="3073" width="14.140625" style="75" customWidth="1"/>
    <col min="3074" max="3074" width="10.7109375" style="75" customWidth="1"/>
    <col min="3075" max="3075" width="20.140625" style="75" customWidth="1"/>
    <col min="3076" max="3076" width="9.140625" style="75" customWidth="1"/>
    <col min="3077" max="3077" width="51.85546875" style="75" customWidth="1"/>
    <col min="3078" max="3078" width="9.140625" style="75" customWidth="1"/>
    <col min="3079" max="3079" width="11.5703125" style="75" customWidth="1"/>
    <col min="3080" max="3080" width="15.28515625" style="75" customWidth="1"/>
    <col min="3081" max="3081" width="9.140625" style="75" customWidth="1"/>
    <col min="3082" max="3082" width="51.42578125" style="75" customWidth="1"/>
    <col min="3083" max="3327" width="9.140625" style="75"/>
    <col min="3328" max="3328" width="76" style="75" customWidth="1"/>
    <col min="3329" max="3329" width="14.140625" style="75" customWidth="1"/>
    <col min="3330" max="3330" width="10.7109375" style="75" customWidth="1"/>
    <col min="3331" max="3331" width="20.140625" style="75" customWidth="1"/>
    <col min="3332" max="3332" width="9.140625" style="75" customWidth="1"/>
    <col min="3333" max="3333" width="51.85546875" style="75" customWidth="1"/>
    <col min="3334" max="3334" width="9.140625" style="75" customWidth="1"/>
    <col min="3335" max="3335" width="11.5703125" style="75" customWidth="1"/>
    <col min="3336" max="3336" width="15.28515625" style="75" customWidth="1"/>
    <col min="3337" max="3337" width="9.140625" style="75" customWidth="1"/>
    <col min="3338" max="3338" width="51.42578125" style="75" customWidth="1"/>
    <col min="3339" max="3583" width="9.140625" style="75"/>
    <col min="3584" max="3584" width="76" style="75" customWidth="1"/>
    <col min="3585" max="3585" width="14.140625" style="75" customWidth="1"/>
    <col min="3586" max="3586" width="10.7109375" style="75" customWidth="1"/>
    <col min="3587" max="3587" width="20.140625" style="75" customWidth="1"/>
    <col min="3588" max="3588" width="9.140625" style="75" customWidth="1"/>
    <col min="3589" max="3589" width="51.85546875" style="75" customWidth="1"/>
    <col min="3590" max="3590" width="9.140625" style="75" customWidth="1"/>
    <col min="3591" max="3591" width="11.5703125" style="75" customWidth="1"/>
    <col min="3592" max="3592" width="15.28515625" style="75" customWidth="1"/>
    <col min="3593" max="3593" width="9.140625" style="75" customWidth="1"/>
    <col min="3594" max="3594" width="51.42578125" style="75" customWidth="1"/>
    <col min="3595" max="3839" width="9.140625" style="75"/>
    <col min="3840" max="3840" width="76" style="75" customWidth="1"/>
    <col min="3841" max="3841" width="14.140625" style="75" customWidth="1"/>
    <col min="3842" max="3842" width="10.7109375" style="75" customWidth="1"/>
    <col min="3843" max="3843" width="20.140625" style="75" customWidth="1"/>
    <col min="3844" max="3844" width="9.140625" style="75" customWidth="1"/>
    <col min="3845" max="3845" width="51.85546875" style="75" customWidth="1"/>
    <col min="3846" max="3846" width="9.140625" style="75" customWidth="1"/>
    <col min="3847" max="3847" width="11.5703125" style="75" customWidth="1"/>
    <col min="3848" max="3848" width="15.28515625" style="75" customWidth="1"/>
    <col min="3849" max="3849" width="9.140625" style="75" customWidth="1"/>
    <col min="3850" max="3850" width="51.42578125" style="75" customWidth="1"/>
    <col min="3851" max="4095" width="9.140625" style="75"/>
    <col min="4096" max="4096" width="76" style="75" customWidth="1"/>
    <col min="4097" max="4097" width="14.140625" style="75" customWidth="1"/>
    <col min="4098" max="4098" width="10.7109375" style="75" customWidth="1"/>
    <col min="4099" max="4099" width="20.140625" style="75" customWidth="1"/>
    <col min="4100" max="4100" width="9.140625" style="75" customWidth="1"/>
    <col min="4101" max="4101" width="51.85546875" style="75" customWidth="1"/>
    <col min="4102" max="4102" width="9.140625" style="75" customWidth="1"/>
    <col min="4103" max="4103" width="11.5703125" style="75" customWidth="1"/>
    <col min="4104" max="4104" width="15.28515625" style="75" customWidth="1"/>
    <col min="4105" max="4105" width="9.140625" style="75" customWidth="1"/>
    <col min="4106" max="4106" width="51.42578125" style="75" customWidth="1"/>
    <col min="4107" max="4351" width="9.140625" style="75"/>
    <col min="4352" max="4352" width="76" style="75" customWidth="1"/>
    <col min="4353" max="4353" width="14.140625" style="75" customWidth="1"/>
    <col min="4354" max="4354" width="10.7109375" style="75" customWidth="1"/>
    <col min="4355" max="4355" width="20.140625" style="75" customWidth="1"/>
    <col min="4356" max="4356" width="9.140625" style="75" customWidth="1"/>
    <col min="4357" max="4357" width="51.85546875" style="75" customWidth="1"/>
    <col min="4358" max="4358" width="9.140625" style="75" customWidth="1"/>
    <col min="4359" max="4359" width="11.5703125" style="75" customWidth="1"/>
    <col min="4360" max="4360" width="15.28515625" style="75" customWidth="1"/>
    <col min="4361" max="4361" width="9.140625" style="75" customWidth="1"/>
    <col min="4362" max="4362" width="51.42578125" style="75" customWidth="1"/>
    <col min="4363" max="4607" width="9.140625" style="75"/>
    <col min="4608" max="4608" width="76" style="75" customWidth="1"/>
    <col min="4609" max="4609" width="14.140625" style="75" customWidth="1"/>
    <col min="4610" max="4610" width="10.7109375" style="75" customWidth="1"/>
    <col min="4611" max="4611" width="20.140625" style="75" customWidth="1"/>
    <col min="4612" max="4612" width="9.140625" style="75" customWidth="1"/>
    <col min="4613" max="4613" width="51.85546875" style="75" customWidth="1"/>
    <col min="4614" max="4614" width="9.140625" style="75" customWidth="1"/>
    <col min="4615" max="4615" width="11.5703125" style="75" customWidth="1"/>
    <col min="4616" max="4616" width="15.28515625" style="75" customWidth="1"/>
    <col min="4617" max="4617" width="9.140625" style="75" customWidth="1"/>
    <col min="4618" max="4618" width="51.42578125" style="75" customWidth="1"/>
    <col min="4619" max="4863" width="9.140625" style="75"/>
    <col min="4864" max="4864" width="76" style="75" customWidth="1"/>
    <col min="4865" max="4865" width="14.140625" style="75" customWidth="1"/>
    <col min="4866" max="4866" width="10.7109375" style="75" customWidth="1"/>
    <col min="4867" max="4867" width="20.140625" style="75" customWidth="1"/>
    <col min="4868" max="4868" width="9.140625" style="75" customWidth="1"/>
    <col min="4869" max="4869" width="51.85546875" style="75" customWidth="1"/>
    <col min="4870" max="4870" width="9.140625" style="75" customWidth="1"/>
    <col min="4871" max="4871" width="11.5703125" style="75" customWidth="1"/>
    <col min="4872" max="4872" width="15.28515625" style="75" customWidth="1"/>
    <col min="4873" max="4873" width="9.140625" style="75" customWidth="1"/>
    <col min="4874" max="4874" width="51.42578125" style="75" customWidth="1"/>
    <col min="4875" max="5119" width="9.140625" style="75"/>
    <col min="5120" max="5120" width="76" style="75" customWidth="1"/>
    <col min="5121" max="5121" width="14.140625" style="75" customWidth="1"/>
    <col min="5122" max="5122" width="10.7109375" style="75" customWidth="1"/>
    <col min="5123" max="5123" width="20.140625" style="75" customWidth="1"/>
    <col min="5124" max="5124" width="9.140625" style="75" customWidth="1"/>
    <col min="5125" max="5125" width="51.85546875" style="75" customWidth="1"/>
    <col min="5126" max="5126" width="9.140625" style="75" customWidth="1"/>
    <col min="5127" max="5127" width="11.5703125" style="75" customWidth="1"/>
    <col min="5128" max="5128" width="15.28515625" style="75" customWidth="1"/>
    <col min="5129" max="5129" width="9.140625" style="75" customWidth="1"/>
    <col min="5130" max="5130" width="51.42578125" style="75" customWidth="1"/>
    <col min="5131" max="5375" width="9.140625" style="75"/>
    <col min="5376" max="5376" width="76" style="75" customWidth="1"/>
    <col min="5377" max="5377" width="14.140625" style="75" customWidth="1"/>
    <col min="5378" max="5378" width="10.7109375" style="75" customWidth="1"/>
    <col min="5379" max="5379" width="20.140625" style="75" customWidth="1"/>
    <col min="5380" max="5380" width="9.140625" style="75" customWidth="1"/>
    <col min="5381" max="5381" width="51.85546875" style="75" customWidth="1"/>
    <col min="5382" max="5382" width="9.140625" style="75" customWidth="1"/>
    <col min="5383" max="5383" width="11.5703125" style="75" customWidth="1"/>
    <col min="5384" max="5384" width="15.28515625" style="75" customWidth="1"/>
    <col min="5385" max="5385" width="9.140625" style="75" customWidth="1"/>
    <col min="5386" max="5386" width="51.42578125" style="75" customWidth="1"/>
    <col min="5387" max="5631" width="9.140625" style="75"/>
    <col min="5632" max="5632" width="76" style="75" customWidth="1"/>
    <col min="5633" max="5633" width="14.140625" style="75" customWidth="1"/>
    <col min="5634" max="5634" width="10.7109375" style="75" customWidth="1"/>
    <col min="5635" max="5635" width="20.140625" style="75" customWidth="1"/>
    <col min="5636" max="5636" width="9.140625" style="75" customWidth="1"/>
    <col min="5637" max="5637" width="51.85546875" style="75" customWidth="1"/>
    <col min="5638" max="5638" width="9.140625" style="75" customWidth="1"/>
    <col min="5639" max="5639" width="11.5703125" style="75" customWidth="1"/>
    <col min="5640" max="5640" width="15.28515625" style="75" customWidth="1"/>
    <col min="5641" max="5641" width="9.140625" style="75" customWidth="1"/>
    <col min="5642" max="5642" width="51.42578125" style="75" customWidth="1"/>
    <col min="5643" max="5887" width="9.140625" style="75"/>
    <col min="5888" max="5888" width="76" style="75" customWidth="1"/>
    <col min="5889" max="5889" width="14.140625" style="75" customWidth="1"/>
    <col min="5890" max="5890" width="10.7109375" style="75" customWidth="1"/>
    <col min="5891" max="5891" width="20.140625" style="75" customWidth="1"/>
    <col min="5892" max="5892" width="9.140625" style="75" customWidth="1"/>
    <col min="5893" max="5893" width="51.85546875" style="75" customWidth="1"/>
    <col min="5894" max="5894" width="9.140625" style="75" customWidth="1"/>
    <col min="5895" max="5895" width="11.5703125" style="75" customWidth="1"/>
    <col min="5896" max="5896" width="15.28515625" style="75" customWidth="1"/>
    <col min="5897" max="5897" width="9.140625" style="75" customWidth="1"/>
    <col min="5898" max="5898" width="51.42578125" style="75" customWidth="1"/>
    <col min="5899" max="6143" width="9.140625" style="75"/>
    <col min="6144" max="6144" width="76" style="75" customWidth="1"/>
    <col min="6145" max="6145" width="14.140625" style="75" customWidth="1"/>
    <col min="6146" max="6146" width="10.7109375" style="75" customWidth="1"/>
    <col min="6147" max="6147" width="20.140625" style="75" customWidth="1"/>
    <col min="6148" max="6148" width="9.140625" style="75" customWidth="1"/>
    <col min="6149" max="6149" width="51.85546875" style="75" customWidth="1"/>
    <col min="6150" max="6150" width="9.140625" style="75" customWidth="1"/>
    <col min="6151" max="6151" width="11.5703125" style="75" customWidth="1"/>
    <col min="6152" max="6152" width="15.28515625" style="75" customWidth="1"/>
    <col min="6153" max="6153" width="9.140625" style="75" customWidth="1"/>
    <col min="6154" max="6154" width="51.42578125" style="75" customWidth="1"/>
    <col min="6155" max="6399" width="9.140625" style="75"/>
    <col min="6400" max="6400" width="76" style="75" customWidth="1"/>
    <col min="6401" max="6401" width="14.140625" style="75" customWidth="1"/>
    <col min="6402" max="6402" width="10.7109375" style="75" customWidth="1"/>
    <col min="6403" max="6403" width="20.140625" style="75" customWidth="1"/>
    <col min="6404" max="6404" width="9.140625" style="75" customWidth="1"/>
    <col min="6405" max="6405" width="51.85546875" style="75" customWidth="1"/>
    <col min="6406" max="6406" width="9.140625" style="75" customWidth="1"/>
    <col min="6407" max="6407" width="11.5703125" style="75" customWidth="1"/>
    <col min="6408" max="6408" width="15.28515625" style="75" customWidth="1"/>
    <col min="6409" max="6409" width="9.140625" style="75" customWidth="1"/>
    <col min="6410" max="6410" width="51.42578125" style="75" customWidth="1"/>
    <col min="6411" max="6655" width="9.140625" style="75"/>
    <col min="6656" max="6656" width="76" style="75" customWidth="1"/>
    <col min="6657" max="6657" width="14.140625" style="75" customWidth="1"/>
    <col min="6658" max="6658" width="10.7109375" style="75" customWidth="1"/>
    <col min="6659" max="6659" width="20.140625" style="75" customWidth="1"/>
    <col min="6660" max="6660" width="9.140625" style="75" customWidth="1"/>
    <col min="6661" max="6661" width="51.85546875" style="75" customWidth="1"/>
    <col min="6662" max="6662" width="9.140625" style="75" customWidth="1"/>
    <col min="6663" max="6663" width="11.5703125" style="75" customWidth="1"/>
    <col min="6664" max="6664" width="15.28515625" style="75" customWidth="1"/>
    <col min="6665" max="6665" width="9.140625" style="75" customWidth="1"/>
    <col min="6666" max="6666" width="51.42578125" style="75" customWidth="1"/>
    <col min="6667" max="6911" width="9.140625" style="75"/>
    <col min="6912" max="6912" width="76" style="75" customWidth="1"/>
    <col min="6913" max="6913" width="14.140625" style="75" customWidth="1"/>
    <col min="6914" max="6914" width="10.7109375" style="75" customWidth="1"/>
    <col min="6915" max="6915" width="20.140625" style="75" customWidth="1"/>
    <col min="6916" max="6916" width="9.140625" style="75" customWidth="1"/>
    <col min="6917" max="6917" width="51.85546875" style="75" customWidth="1"/>
    <col min="6918" max="6918" width="9.140625" style="75" customWidth="1"/>
    <col min="6919" max="6919" width="11.5703125" style="75" customWidth="1"/>
    <col min="6920" max="6920" width="15.28515625" style="75" customWidth="1"/>
    <col min="6921" max="6921" width="9.140625" style="75" customWidth="1"/>
    <col min="6922" max="6922" width="51.42578125" style="75" customWidth="1"/>
    <col min="6923" max="7167" width="9.140625" style="75"/>
    <col min="7168" max="7168" width="76" style="75" customWidth="1"/>
    <col min="7169" max="7169" width="14.140625" style="75" customWidth="1"/>
    <col min="7170" max="7170" width="10.7109375" style="75" customWidth="1"/>
    <col min="7171" max="7171" width="20.140625" style="75" customWidth="1"/>
    <col min="7172" max="7172" width="9.140625" style="75" customWidth="1"/>
    <col min="7173" max="7173" width="51.85546875" style="75" customWidth="1"/>
    <col min="7174" max="7174" width="9.140625" style="75" customWidth="1"/>
    <col min="7175" max="7175" width="11.5703125" style="75" customWidth="1"/>
    <col min="7176" max="7176" width="15.28515625" style="75" customWidth="1"/>
    <col min="7177" max="7177" width="9.140625" style="75" customWidth="1"/>
    <col min="7178" max="7178" width="51.42578125" style="75" customWidth="1"/>
    <col min="7179" max="7423" width="9.140625" style="75"/>
    <col min="7424" max="7424" width="76" style="75" customWidth="1"/>
    <col min="7425" max="7425" width="14.140625" style="75" customWidth="1"/>
    <col min="7426" max="7426" width="10.7109375" style="75" customWidth="1"/>
    <col min="7427" max="7427" width="20.140625" style="75" customWidth="1"/>
    <col min="7428" max="7428" width="9.140625" style="75" customWidth="1"/>
    <col min="7429" max="7429" width="51.85546875" style="75" customWidth="1"/>
    <col min="7430" max="7430" width="9.140625" style="75" customWidth="1"/>
    <col min="7431" max="7431" width="11.5703125" style="75" customWidth="1"/>
    <col min="7432" max="7432" width="15.28515625" style="75" customWidth="1"/>
    <col min="7433" max="7433" width="9.140625" style="75" customWidth="1"/>
    <col min="7434" max="7434" width="51.42578125" style="75" customWidth="1"/>
    <col min="7435" max="7679" width="9.140625" style="75"/>
    <col min="7680" max="7680" width="76" style="75" customWidth="1"/>
    <col min="7681" max="7681" width="14.140625" style="75" customWidth="1"/>
    <col min="7682" max="7682" width="10.7109375" style="75" customWidth="1"/>
    <col min="7683" max="7683" width="20.140625" style="75" customWidth="1"/>
    <col min="7684" max="7684" width="9.140625" style="75" customWidth="1"/>
    <col min="7685" max="7685" width="51.85546875" style="75" customWidth="1"/>
    <col min="7686" max="7686" width="9.140625" style="75" customWidth="1"/>
    <col min="7687" max="7687" width="11.5703125" style="75" customWidth="1"/>
    <col min="7688" max="7688" width="15.28515625" style="75" customWidth="1"/>
    <col min="7689" max="7689" width="9.140625" style="75" customWidth="1"/>
    <col min="7690" max="7690" width="51.42578125" style="75" customWidth="1"/>
    <col min="7691" max="7935" width="9.140625" style="75"/>
    <col min="7936" max="7936" width="76" style="75" customWidth="1"/>
    <col min="7937" max="7937" width="14.140625" style="75" customWidth="1"/>
    <col min="7938" max="7938" width="10.7109375" style="75" customWidth="1"/>
    <col min="7939" max="7939" width="20.140625" style="75" customWidth="1"/>
    <col min="7940" max="7940" width="9.140625" style="75" customWidth="1"/>
    <col min="7941" max="7941" width="51.85546875" style="75" customWidth="1"/>
    <col min="7942" max="7942" width="9.140625" style="75" customWidth="1"/>
    <col min="7943" max="7943" width="11.5703125" style="75" customWidth="1"/>
    <col min="7944" max="7944" width="15.28515625" style="75" customWidth="1"/>
    <col min="7945" max="7945" width="9.140625" style="75" customWidth="1"/>
    <col min="7946" max="7946" width="51.42578125" style="75" customWidth="1"/>
    <col min="7947" max="8191" width="9.140625" style="75"/>
    <col min="8192" max="8192" width="76" style="75" customWidth="1"/>
    <col min="8193" max="8193" width="14.140625" style="75" customWidth="1"/>
    <col min="8194" max="8194" width="10.7109375" style="75" customWidth="1"/>
    <col min="8195" max="8195" width="20.140625" style="75" customWidth="1"/>
    <col min="8196" max="8196" width="9.140625" style="75" customWidth="1"/>
    <col min="8197" max="8197" width="51.85546875" style="75" customWidth="1"/>
    <col min="8198" max="8198" width="9.140625" style="75" customWidth="1"/>
    <col min="8199" max="8199" width="11.5703125" style="75" customWidth="1"/>
    <col min="8200" max="8200" width="15.28515625" style="75" customWidth="1"/>
    <col min="8201" max="8201" width="9.140625" style="75" customWidth="1"/>
    <col min="8202" max="8202" width="51.42578125" style="75" customWidth="1"/>
    <col min="8203" max="8447" width="9.140625" style="75"/>
    <col min="8448" max="8448" width="76" style="75" customWidth="1"/>
    <col min="8449" max="8449" width="14.140625" style="75" customWidth="1"/>
    <col min="8450" max="8450" width="10.7109375" style="75" customWidth="1"/>
    <col min="8451" max="8451" width="20.140625" style="75" customWidth="1"/>
    <col min="8452" max="8452" width="9.140625" style="75" customWidth="1"/>
    <col min="8453" max="8453" width="51.85546875" style="75" customWidth="1"/>
    <col min="8454" max="8454" width="9.140625" style="75" customWidth="1"/>
    <col min="8455" max="8455" width="11.5703125" style="75" customWidth="1"/>
    <col min="8456" max="8456" width="15.28515625" style="75" customWidth="1"/>
    <col min="8457" max="8457" width="9.140625" style="75" customWidth="1"/>
    <col min="8458" max="8458" width="51.42578125" style="75" customWidth="1"/>
    <col min="8459" max="8703" width="9.140625" style="75"/>
    <col min="8704" max="8704" width="76" style="75" customWidth="1"/>
    <col min="8705" max="8705" width="14.140625" style="75" customWidth="1"/>
    <col min="8706" max="8706" width="10.7109375" style="75" customWidth="1"/>
    <col min="8707" max="8707" width="20.140625" style="75" customWidth="1"/>
    <col min="8708" max="8708" width="9.140625" style="75" customWidth="1"/>
    <col min="8709" max="8709" width="51.85546875" style="75" customWidth="1"/>
    <col min="8710" max="8710" width="9.140625" style="75" customWidth="1"/>
    <col min="8711" max="8711" width="11.5703125" style="75" customWidth="1"/>
    <col min="8712" max="8712" width="15.28515625" style="75" customWidth="1"/>
    <col min="8713" max="8713" width="9.140625" style="75" customWidth="1"/>
    <col min="8714" max="8714" width="51.42578125" style="75" customWidth="1"/>
    <col min="8715" max="8959" width="9.140625" style="75"/>
    <col min="8960" max="8960" width="76" style="75" customWidth="1"/>
    <col min="8961" max="8961" width="14.140625" style="75" customWidth="1"/>
    <col min="8962" max="8962" width="10.7109375" style="75" customWidth="1"/>
    <col min="8963" max="8963" width="20.140625" style="75" customWidth="1"/>
    <col min="8964" max="8964" width="9.140625" style="75" customWidth="1"/>
    <col min="8965" max="8965" width="51.85546875" style="75" customWidth="1"/>
    <col min="8966" max="8966" width="9.140625" style="75" customWidth="1"/>
    <col min="8967" max="8967" width="11.5703125" style="75" customWidth="1"/>
    <col min="8968" max="8968" width="15.28515625" style="75" customWidth="1"/>
    <col min="8969" max="8969" width="9.140625" style="75" customWidth="1"/>
    <col min="8970" max="8970" width="51.42578125" style="75" customWidth="1"/>
    <col min="8971" max="9215" width="9.140625" style="75"/>
    <col min="9216" max="9216" width="76" style="75" customWidth="1"/>
    <col min="9217" max="9217" width="14.140625" style="75" customWidth="1"/>
    <col min="9218" max="9218" width="10.7109375" style="75" customWidth="1"/>
    <col min="9219" max="9219" width="20.140625" style="75" customWidth="1"/>
    <col min="9220" max="9220" width="9.140625" style="75" customWidth="1"/>
    <col min="9221" max="9221" width="51.85546875" style="75" customWidth="1"/>
    <col min="9222" max="9222" width="9.140625" style="75" customWidth="1"/>
    <col min="9223" max="9223" width="11.5703125" style="75" customWidth="1"/>
    <col min="9224" max="9224" width="15.28515625" style="75" customWidth="1"/>
    <col min="9225" max="9225" width="9.140625" style="75" customWidth="1"/>
    <col min="9226" max="9226" width="51.42578125" style="75" customWidth="1"/>
    <col min="9227" max="9471" width="9.140625" style="75"/>
    <col min="9472" max="9472" width="76" style="75" customWidth="1"/>
    <col min="9473" max="9473" width="14.140625" style="75" customWidth="1"/>
    <col min="9474" max="9474" width="10.7109375" style="75" customWidth="1"/>
    <col min="9475" max="9475" width="20.140625" style="75" customWidth="1"/>
    <col min="9476" max="9476" width="9.140625" style="75" customWidth="1"/>
    <col min="9477" max="9477" width="51.85546875" style="75" customWidth="1"/>
    <col min="9478" max="9478" width="9.140625" style="75" customWidth="1"/>
    <col min="9479" max="9479" width="11.5703125" style="75" customWidth="1"/>
    <col min="9480" max="9480" width="15.28515625" style="75" customWidth="1"/>
    <col min="9481" max="9481" width="9.140625" style="75" customWidth="1"/>
    <col min="9482" max="9482" width="51.42578125" style="75" customWidth="1"/>
    <col min="9483" max="9727" width="9.140625" style="75"/>
    <col min="9728" max="9728" width="76" style="75" customWidth="1"/>
    <col min="9729" max="9729" width="14.140625" style="75" customWidth="1"/>
    <col min="9730" max="9730" width="10.7109375" style="75" customWidth="1"/>
    <col min="9731" max="9731" width="20.140625" style="75" customWidth="1"/>
    <col min="9732" max="9732" width="9.140625" style="75" customWidth="1"/>
    <col min="9733" max="9733" width="51.85546875" style="75" customWidth="1"/>
    <col min="9734" max="9734" width="9.140625" style="75" customWidth="1"/>
    <col min="9735" max="9735" width="11.5703125" style="75" customWidth="1"/>
    <col min="9736" max="9736" width="15.28515625" style="75" customWidth="1"/>
    <col min="9737" max="9737" width="9.140625" style="75" customWidth="1"/>
    <col min="9738" max="9738" width="51.42578125" style="75" customWidth="1"/>
    <col min="9739" max="9983" width="9.140625" style="75"/>
    <col min="9984" max="9984" width="76" style="75" customWidth="1"/>
    <col min="9985" max="9985" width="14.140625" style="75" customWidth="1"/>
    <col min="9986" max="9986" width="10.7109375" style="75" customWidth="1"/>
    <col min="9987" max="9987" width="20.140625" style="75" customWidth="1"/>
    <col min="9988" max="9988" width="9.140625" style="75" customWidth="1"/>
    <col min="9989" max="9989" width="51.85546875" style="75" customWidth="1"/>
    <col min="9990" max="9990" width="9.140625" style="75" customWidth="1"/>
    <col min="9991" max="9991" width="11.5703125" style="75" customWidth="1"/>
    <col min="9992" max="9992" width="15.28515625" style="75" customWidth="1"/>
    <col min="9993" max="9993" width="9.140625" style="75" customWidth="1"/>
    <col min="9994" max="9994" width="51.42578125" style="75" customWidth="1"/>
    <col min="9995" max="10239" width="9.140625" style="75"/>
    <col min="10240" max="10240" width="76" style="75" customWidth="1"/>
    <col min="10241" max="10241" width="14.140625" style="75" customWidth="1"/>
    <col min="10242" max="10242" width="10.7109375" style="75" customWidth="1"/>
    <col min="10243" max="10243" width="20.140625" style="75" customWidth="1"/>
    <col min="10244" max="10244" width="9.140625" style="75" customWidth="1"/>
    <col min="10245" max="10245" width="51.85546875" style="75" customWidth="1"/>
    <col min="10246" max="10246" width="9.140625" style="75" customWidth="1"/>
    <col min="10247" max="10247" width="11.5703125" style="75" customWidth="1"/>
    <col min="10248" max="10248" width="15.28515625" style="75" customWidth="1"/>
    <col min="10249" max="10249" width="9.140625" style="75" customWidth="1"/>
    <col min="10250" max="10250" width="51.42578125" style="75" customWidth="1"/>
    <col min="10251" max="10495" width="9.140625" style="75"/>
    <col min="10496" max="10496" width="76" style="75" customWidth="1"/>
    <col min="10497" max="10497" width="14.140625" style="75" customWidth="1"/>
    <col min="10498" max="10498" width="10.7109375" style="75" customWidth="1"/>
    <col min="10499" max="10499" width="20.140625" style="75" customWidth="1"/>
    <col min="10500" max="10500" width="9.140625" style="75" customWidth="1"/>
    <col min="10501" max="10501" width="51.85546875" style="75" customWidth="1"/>
    <col min="10502" max="10502" width="9.140625" style="75" customWidth="1"/>
    <col min="10503" max="10503" width="11.5703125" style="75" customWidth="1"/>
    <col min="10504" max="10504" width="15.28515625" style="75" customWidth="1"/>
    <col min="10505" max="10505" width="9.140625" style="75" customWidth="1"/>
    <col min="10506" max="10506" width="51.42578125" style="75" customWidth="1"/>
    <col min="10507" max="10751" width="9.140625" style="75"/>
    <col min="10752" max="10752" width="76" style="75" customWidth="1"/>
    <col min="10753" max="10753" width="14.140625" style="75" customWidth="1"/>
    <col min="10754" max="10754" width="10.7109375" style="75" customWidth="1"/>
    <col min="10755" max="10755" width="20.140625" style="75" customWidth="1"/>
    <col min="10756" max="10756" width="9.140625" style="75" customWidth="1"/>
    <col min="10757" max="10757" width="51.85546875" style="75" customWidth="1"/>
    <col min="10758" max="10758" width="9.140625" style="75" customWidth="1"/>
    <col min="10759" max="10759" width="11.5703125" style="75" customWidth="1"/>
    <col min="10760" max="10760" width="15.28515625" style="75" customWidth="1"/>
    <col min="10761" max="10761" width="9.140625" style="75" customWidth="1"/>
    <col min="10762" max="10762" width="51.42578125" style="75" customWidth="1"/>
    <col min="10763" max="11007" width="9.140625" style="75"/>
    <col min="11008" max="11008" width="76" style="75" customWidth="1"/>
    <col min="11009" max="11009" width="14.140625" style="75" customWidth="1"/>
    <col min="11010" max="11010" width="10.7109375" style="75" customWidth="1"/>
    <col min="11011" max="11011" width="20.140625" style="75" customWidth="1"/>
    <col min="11012" max="11012" width="9.140625" style="75" customWidth="1"/>
    <col min="11013" max="11013" width="51.85546875" style="75" customWidth="1"/>
    <col min="11014" max="11014" width="9.140625" style="75" customWidth="1"/>
    <col min="11015" max="11015" width="11.5703125" style="75" customWidth="1"/>
    <col min="11016" max="11016" width="15.28515625" style="75" customWidth="1"/>
    <col min="11017" max="11017" width="9.140625" style="75" customWidth="1"/>
    <col min="11018" max="11018" width="51.42578125" style="75" customWidth="1"/>
    <col min="11019" max="11263" width="9.140625" style="75"/>
    <col min="11264" max="11264" width="76" style="75" customWidth="1"/>
    <col min="11265" max="11265" width="14.140625" style="75" customWidth="1"/>
    <col min="11266" max="11266" width="10.7109375" style="75" customWidth="1"/>
    <col min="11267" max="11267" width="20.140625" style="75" customWidth="1"/>
    <col min="11268" max="11268" width="9.140625" style="75" customWidth="1"/>
    <col min="11269" max="11269" width="51.85546875" style="75" customWidth="1"/>
    <col min="11270" max="11270" width="9.140625" style="75" customWidth="1"/>
    <col min="11271" max="11271" width="11.5703125" style="75" customWidth="1"/>
    <col min="11272" max="11272" width="15.28515625" style="75" customWidth="1"/>
    <col min="11273" max="11273" width="9.140625" style="75" customWidth="1"/>
    <col min="11274" max="11274" width="51.42578125" style="75" customWidth="1"/>
    <col min="11275" max="11519" width="9.140625" style="75"/>
    <col min="11520" max="11520" width="76" style="75" customWidth="1"/>
    <col min="11521" max="11521" width="14.140625" style="75" customWidth="1"/>
    <col min="11522" max="11522" width="10.7109375" style="75" customWidth="1"/>
    <col min="11523" max="11523" width="20.140625" style="75" customWidth="1"/>
    <col min="11524" max="11524" width="9.140625" style="75" customWidth="1"/>
    <col min="11525" max="11525" width="51.85546875" style="75" customWidth="1"/>
    <col min="11526" max="11526" width="9.140625" style="75" customWidth="1"/>
    <col min="11527" max="11527" width="11.5703125" style="75" customWidth="1"/>
    <col min="11528" max="11528" width="15.28515625" style="75" customWidth="1"/>
    <col min="11529" max="11529" width="9.140625" style="75" customWidth="1"/>
    <col min="11530" max="11530" width="51.42578125" style="75" customWidth="1"/>
    <col min="11531" max="11775" width="9.140625" style="75"/>
    <col min="11776" max="11776" width="76" style="75" customWidth="1"/>
    <col min="11777" max="11777" width="14.140625" style="75" customWidth="1"/>
    <col min="11778" max="11778" width="10.7109375" style="75" customWidth="1"/>
    <col min="11779" max="11779" width="20.140625" style="75" customWidth="1"/>
    <col min="11780" max="11780" width="9.140625" style="75" customWidth="1"/>
    <col min="11781" max="11781" width="51.85546875" style="75" customWidth="1"/>
    <col min="11782" max="11782" width="9.140625" style="75" customWidth="1"/>
    <col min="11783" max="11783" width="11.5703125" style="75" customWidth="1"/>
    <col min="11784" max="11784" width="15.28515625" style="75" customWidth="1"/>
    <col min="11785" max="11785" width="9.140625" style="75" customWidth="1"/>
    <col min="11786" max="11786" width="51.42578125" style="75" customWidth="1"/>
    <col min="11787" max="12031" width="9.140625" style="75"/>
    <col min="12032" max="12032" width="76" style="75" customWidth="1"/>
    <col min="12033" max="12033" width="14.140625" style="75" customWidth="1"/>
    <col min="12034" max="12034" width="10.7109375" style="75" customWidth="1"/>
    <col min="12035" max="12035" width="20.140625" style="75" customWidth="1"/>
    <col min="12036" max="12036" width="9.140625" style="75" customWidth="1"/>
    <col min="12037" max="12037" width="51.85546875" style="75" customWidth="1"/>
    <col min="12038" max="12038" width="9.140625" style="75" customWidth="1"/>
    <col min="12039" max="12039" width="11.5703125" style="75" customWidth="1"/>
    <col min="12040" max="12040" width="15.28515625" style="75" customWidth="1"/>
    <col min="12041" max="12041" width="9.140625" style="75" customWidth="1"/>
    <col min="12042" max="12042" width="51.42578125" style="75" customWidth="1"/>
    <col min="12043" max="12287" width="9.140625" style="75"/>
    <col min="12288" max="12288" width="76" style="75" customWidth="1"/>
    <col min="12289" max="12289" width="14.140625" style="75" customWidth="1"/>
    <col min="12290" max="12290" width="10.7109375" style="75" customWidth="1"/>
    <col min="12291" max="12291" width="20.140625" style="75" customWidth="1"/>
    <col min="12292" max="12292" width="9.140625" style="75" customWidth="1"/>
    <col min="12293" max="12293" width="51.85546875" style="75" customWidth="1"/>
    <col min="12294" max="12294" width="9.140625" style="75" customWidth="1"/>
    <col min="12295" max="12295" width="11.5703125" style="75" customWidth="1"/>
    <col min="12296" max="12296" width="15.28515625" style="75" customWidth="1"/>
    <col min="12297" max="12297" width="9.140625" style="75" customWidth="1"/>
    <col min="12298" max="12298" width="51.42578125" style="75" customWidth="1"/>
    <col min="12299" max="12543" width="9.140625" style="75"/>
    <col min="12544" max="12544" width="76" style="75" customWidth="1"/>
    <col min="12545" max="12545" width="14.140625" style="75" customWidth="1"/>
    <col min="12546" max="12546" width="10.7109375" style="75" customWidth="1"/>
    <col min="12547" max="12547" width="20.140625" style="75" customWidth="1"/>
    <col min="12548" max="12548" width="9.140625" style="75" customWidth="1"/>
    <col min="12549" max="12549" width="51.85546875" style="75" customWidth="1"/>
    <col min="12550" max="12550" width="9.140625" style="75" customWidth="1"/>
    <col min="12551" max="12551" width="11.5703125" style="75" customWidth="1"/>
    <col min="12552" max="12552" width="15.28515625" style="75" customWidth="1"/>
    <col min="12553" max="12553" width="9.140625" style="75" customWidth="1"/>
    <col min="12554" max="12554" width="51.42578125" style="75" customWidth="1"/>
    <col min="12555" max="12799" width="9.140625" style="75"/>
    <col min="12800" max="12800" width="76" style="75" customWidth="1"/>
    <col min="12801" max="12801" width="14.140625" style="75" customWidth="1"/>
    <col min="12802" max="12802" width="10.7109375" style="75" customWidth="1"/>
    <col min="12803" max="12803" width="20.140625" style="75" customWidth="1"/>
    <col min="12804" max="12804" width="9.140625" style="75" customWidth="1"/>
    <col min="12805" max="12805" width="51.85546875" style="75" customWidth="1"/>
    <col min="12806" max="12806" width="9.140625" style="75" customWidth="1"/>
    <col min="12807" max="12807" width="11.5703125" style="75" customWidth="1"/>
    <col min="12808" max="12808" width="15.28515625" style="75" customWidth="1"/>
    <col min="12809" max="12809" width="9.140625" style="75" customWidth="1"/>
    <col min="12810" max="12810" width="51.42578125" style="75" customWidth="1"/>
    <col min="12811" max="13055" width="9.140625" style="75"/>
    <col min="13056" max="13056" width="76" style="75" customWidth="1"/>
    <col min="13057" max="13057" width="14.140625" style="75" customWidth="1"/>
    <col min="13058" max="13058" width="10.7109375" style="75" customWidth="1"/>
    <col min="13059" max="13059" width="20.140625" style="75" customWidth="1"/>
    <col min="13060" max="13060" width="9.140625" style="75" customWidth="1"/>
    <col min="13061" max="13061" width="51.85546875" style="75" customWidth="1"/>
    <col min="13062" max="13062" width="9.140625" style="75" customWidth="1"/>
    <col min="13063" max="13063" width="11.5703125" style="75" customWidth="1"/>
    <col min="13064" max="13064" width="15.28515625" style="75" customWidth="1"/>
    <col min="13065" max="13065" width="9.140625" style="75" customWidth="1"/>
    <col min="13066" max="13066" width="51.42578125" style="75" customWidth="1"/>
    <col min="13067" max="13311" width="9.140625" style="75"/>
    <col min="13312" max="13312" width="76" style="75" customWidth="1"/>
    <col min="13313" max="13313" width="14.140625" style="75" customWidth="1"/>
    <col min="13314" max="13314" width="10.7109375" style="75" customWidth="1"/>
    <col min="13315" max="13315" width="20.140625" style="75" customWidth="1"/>
    <col min="13316" max="13316" width="9.140625" style="75" customWidth="1"/>
    <col min="13317" max="13317" width="51.85546875" style="75" customWidth="1"/>
    <col min="13318" max="13318" width="9.140625" style="75" customWidth="1"/>
    <col min="13319" max="13319" width="11.5703125" style="75" customWidth="1"/>
    <col min="13320" max="13320" width="15.28515625" style="75" customWidth="1"/>
    <col min="13321" max="13321" width="9.140625" style="75" customWidth="1"/>
    <col min="13322" max="13322" width="51.42578125" style="75" customWidth="1"/>
    <col min="13323" max="13567" width="9.140625" style="75"/>
    <col min="13568" max="13568" width="76" style="75" customWidth="1"/>
    <col min="13569" max="13569" width="14.140625" style="75" customWidth="1"/>
    <col min="13570" max="13570" width="10.7109375" style="75" customWidth="1"/>
    <col min="13571" max="13571" width="20.140625" style="75" customWidth="1"/>
    <col min="13572" max="13572" width="9.140625" style="75" customWidth="1"/>
    <col min="13573" max="13573" width="51.85546875" style="75" customWidth="1"/>
    <col min="13574" max="13574" width="9.140625" style="75" customWidth="1"/>
    <col min="13575" max="13575" width="11.5703125" style="75" customWidth="1"/>
    <col min="13576" max="13576" width="15.28515625" style="75" customWidth="1"/>
    <col min="13577" max="13577" width="9.140625" style="75" customWidth="1"/>
    <col min="13578" max="13578" width="51.42578125" style="75" customWidth="1"/>
    <col min="13579" max="13823" width="9.140625" style="75"/>
    <col min="13824" max="13824" width="76" style="75" customWidth="1"/>
    <col min="13825" max="13825" width="14.140625" style="75" customWidth="1"/>
    <col min="13826" max="13826" width="10.7109375" style="75" customWidth="1"/>
    <col min="13827" max="13827" width="20.140625" style="75" customWidth="1"/>
    <col min="13828" max="13828" width="9.140625" style="75" customWidth="1"/>
    <col min="13829" max="13829" width="51.85546875" style="75" customWidth="1"/>
    <col min="13830" max="13830" width="9.140625" style="75" customWidth="1"/>
    <col min="13831" max="13831" width="11.5703125" style="75" customWidth="1"/>
    <col min="13832" max="13832" width="15.28515625" style="75" customWidth="1"/>
    <col min="13833" max="13833" width="9.140625" style="75" customWidth="1"/>
    <col min="13834" max="13834" width="51.42578125" style="75" customWidth="1"/>
    <col min="13835" max="14079" width="9.140625" style="75"/>
    <col min="14080" max="14080" width="76" style="75" customWidth="1"/>
    <col min="14081" max="14081" width="14.140625" style="75" customWidth="1"/>
    <col min="14082" max="14082" width="10.7109375" style="75" customWidth="1"/>
    <col min="14083" max="14083" width="20.140625" style="75" customWidth="1"/>
    <col min="14084" max="14084" width="9.140625" style="75" customWidth="1"/>
    <col min="14085" max="14085" width="51.85546875" style="75" customWidth="1"/>
    <col min="14086" max="14086" width="9.140625" style="75" customWidth="1"/>
    <col min="14087" max="14087" width="11.5703125" style="75" customWidth="1"/>
    <col min="14088" max="14088" width="15.28515625" style="75" customWidth="1"/>
    <col min="14089" max="14089" width="9.140625" style="75" customWidth="1"/>
    <col min="14090" max="14090" width="51.42578125" style="75" customWidth="1"/>
    <col min="14091" max="14335" width="9.140625" style="75"/>
    <col min="14336" max="14336" width="76" style="75" customWidth="1"/>
    <col min="14337" max="14337" width="14.140625" style="75" customWidth="1"/>
    <col min="14338" max="14338" width="10.7109375" style="75" customWidth="1"/>
    <col min="14339" max="14339" width="20.140625" style="75" customWidth="1"/>
    <col min="14340" max="14340" width="9.140625" style="75" customWidth="1"/>
    <col min="14341" max="14341" width="51.85546875" style="75" customWidth="1"/>
    <col min="14342" max="14342" width="9.140625" style="75" customWidth="1"/>
    <col min="14343" max="14343" width="11.5703125" style="75" customWidth="1"/>
    <col min="14344" max="14344" width="15.28515625" style="75" customWidth="1"/>
    <col min="14345" max="14345" width="9.140625" style="75" customWidth="1"/>
    <col min="14346" max="14346" width="51.42578125" style="75" customWidth="1"/>
    <col min="14347" max="14591" width="9.140625" style="75"/>
    <col min="14592" max="14592" width="76" style="75" customWidth="1"/>
    <col min="14593" max="14593" width="14.140625" style="75" customWidth="1"/>
    <col min="14594" max="14594" width="10.7109375" style="75" customWidth="1"/>
    <col min="14595" max="14595" width="20.140625" style="75" customWidth="1"/>
    <col min="14596" max="14596" width="9.140625" style="75" customWidth="1"/>
    <col min="14597" max="14597" width="51.85546875" style="75" customWidth="1"/>
    <col min="14598" max="14598" width="9.140625" style="75" customWidth="1"/>
    <col min="14599" max="14599" width="11.5703125" style="75" customWidth="1"/>
    <col min="14600" max="14600" width="15.28515625" style="75" customWidth="1"/>
    <col min="14601" max="14601" width="9.140625" style="75" customWidth="1"/>
    <col min="14602" max="14602" width="51.42578125" style="75" customWidth="1"/>
    <col min="14603" max="14847" width="9.140625" style="75"/>
    <col min="14848" max="14848" width="76" style="75" customWidth="1"/>
    <col min="14849" max="14849" width="14.140625" style="75" customWidth="1"/>
    <col min="14850" max="14850" width="10.7109375" style="75" customWidth="1"/>
    <col min="14851" max="14851" width="20.140625" style="75" customWidth="1"/>
    <col min="14852" max="14852" width="9.140625" style="75" customWidth="1"/>
    <col min="14853" max="14853" width="51.85546875" style="75" customWidth="1"/>
    <col min="14854" max="14854" width="9.140625" style="75" customWidth="1"/>
    <col min="14855" max="14855" width="11.5703125" style="75" customWidth="1"/>
    <col min="14856" max="14856" width="15.28515625" style="75" customWidth="1"/>
    <col min="14857" max="14857" width="9.140625" style="75" customWidth="1"/>
    <col min="14858" max="14858" width="51.42578125" style="75" customWidth="1"/>
    <col min="14859" max="15103" width="9.140625" style="75"/>
    <col min="15104" max="15104" width="76" style="75" customWidth="1"/>
    <col min="15105" max="15105" width="14.140625" style="75" customWidth="1"/>
    <col min="15106" max="15106" width="10.7109375" style="75" customWidth="1"/>
    <col min="15107" max="15107" width="20.140625" style="75" customWidth="1"/>
    <col min="15108" max="15108" width="9.140625" style="75" customWidth="1"/>
    <col min="15109" max="15109" width="51.85546875" style="75" customWidth="1"/>
    <col min="15110" max="15110" width="9.140625" style="75" customWidth="1"/>
    <col min="15111" max="15111" width="11.5703125" style="75" customWidth="1"/>
    <col min="15112" max="15112" width="15.28515625" style="75" customWidth="1"/>
    <col min="15113" max="15113" width="9.140625" style="75" customWidth="1"/>
    <col min="15114" max="15114" width="51.42578125" style="75" customWidth="1"/>
    <col min="15115" max="15359" width="9.140625" style="75"/>
    <col min="15360" max="15360" width="76" style="75" customWidth="1"/>
    <col min="15361" max="15361" width="14.140625" style="75" customWidth="1"/>
    <col min="15362" max="15362" width="10.7109375" style="75" customWidth="1"/>
    <col min="15363" max="15363" width="20.140625" style="75" customWidth="1"/>
    <col min="15364" max="15364" width="9.140625" style="75" customWidth="1"/>
    <col min="15365" max="15365" width="51.85546875" style="75" customWidth="1"/>
    <col min="15366" max="15366" width="9.140625" style="75" customWidth="1"/>
    <col min="15367" max="15367" width="11.5703125" style="75" customWidth="1"/>
    <col min="15368" max="15368" width="15.28515625" style="75" customWidth="1"/>
    <col min="15369" max="15369" width="9.140625" style="75" customWidth="1"/>
    <col min="15370" max="15370" width="51.42578125" style="75" customWidth="1"/>
    <col min="15371" max="15615" width="9.140625" style="75"/>
    <col min="15616" max="15616" width="76" style="75" customWidth="1"/>
    <col min="15617" max="15617" width="14.140625" style="75" customWidth="1"/>
    <col min="15618" max="15618" width="10.7109375" style="75" customWidth="1"/>
    <col min="15619" max="15619" width="20.140625" style="75" customWidth="1"/>
    <col min="15620" max="15620" width="9.140625" style="75" customWidth="1"/>
    <col min="15621" max="15621" width="51.85546875" style="75" customWidth="1"/>
    <col min="15622" max="15622" width="9.140625" style="75" customWidth="1"/>
    <col min="15623" max="15623" width="11.5703125" style="75" customWidth="1"/>
    <col min="15624" max="15624" width="15.28515625" style="75" customWidth="1"/>
    <col min="15625" max="15625" width="9.140625" style="75" customWidth="1"/>
    <col min="15626" max="15626" width="51.42578125" style="75" customWidth="1"/>
    <col min="15627" max="15871" width="9.140625" style="75"/>
    <col min="15872" max="15872" width="76" style="75" customWidth="1"/>
    <col min="15873" max="15873" width="14.140625" style="75" customWidth="1"/>
    <col min="15874" max="15874" width="10.7109375" style="75" customWidth="1"/>
    <col min="15875" max="15875" width="20.140625" style="75" customWidth="1"/>
    <col min="15876" max="15876" width="9.140625" style="75" customWidth="1"/>
    <col min="15877" max="15877" width="51.85546875" style="75" customWidth="1"/>
    <col min="15878" max="15878" width="9.140625" style="75" customWidth="1"/>
    <col min="15879" max="15879" width="11.5703125" style="75" customWidth="1"/>
    <col min="15880" max="15880" width="15.28515625" style="75" customWidth="1"/>
    <col min="15881" max="15881" width="9.140625" style="75" customWidth="1"/>
    <col min="15882" max="15882" width="51.42578125" style="75" customWidth="1"/>
    <col min="15883" max="16127" width="9.140625" style="75"/>
    <col min="16128" max="16128" width="76" style="75" customWidth="1"/>
    <col min="16129" max="16129" width="14.140625" style="75" customWidth="1"/>
    <col min="16130" max="16130" width="10.7109375" style="75" customWidth="1"/>
    <col min="16131" max="16131" width="20.140625" style="75" customWidth="1"/>
    <col min="16132" max="16132" width="9.140625" style="75" customWidth="1"/>
    <col min="16133" max="16133" width="51.85546875" style="75" customWidth="1"/>
    <col min="16134" max="16134" width="9.140625" style="75" customWidth="1"/>
    <col min="16135" max="16135" width="11.5703125" style="75" customWidth="1"/>
    <col min="16136" max="16136" width="15.28515625" style="75" customWidth="1"/>
    <col min="16137" max="16137" width="9.140625" style="75" customWidth="1"/>
    <col min="16138" max="16138" width="51.42578125" style="75" customWidth="1"/>
    <col min="16139" max="16384" width="9.140625" style="75"/>
  </cols>
  <sheetData>
    <row r="1" spans="1:6" hidden="1" x14ac:dyDescent="0.25"/>
    <row r="2" spans="1:6" ht="15.75" x14ac:dyDescent="0.25">
      <c r="A2" s="73" t="s">
        <v>103</v>
      </c>
      <c r="B2" s="73"/>
      <c r="C2" s="73"/>
      <c r="D2" s="73"/>
    </row>
    <row r="3" spans="1:6" ht="46.5" customHeight="1" x14ac:dyDescent="0.25">
      <c r="A3" s="1" t="s">
        <v>64</v>
      </c>
      <c r="B3" s="77" t="s">
        <v>2</v>
      </c>
      <c r="C3" s="77" t="s">
        <v>66</v>
      </c>
      <c r="D3" s="77" t="s">
        <v>32</v>
      </c>
      <c r="E3" s="29"/>
      <c r="F3" s="29"/>
    </row>
    <row r="4" spans="1:6" ht="25.5" customHeight="1" x14ac:dyDescent="0.25">
      <c r="A4" s="74" t="s">
        <v>248</v>
      </c>
      <c r="B4" s="76">
        <v>24</v>
      </c>
      <c r="C4" s="235"/>
      <c r="D4" s="234" t="s">
        <v>34</v>
      </c>
      <c r="E4" s="29"/>
      <c r="F4" s="29"/>
    </row>
    <row r="5" spans="1:6" ht="15" customHeight="1" x14ac:dyDescent="0.25">
      <c r="A5" s="74" t="s">
        <v>67</v>
      </c>
      <c r="B5" s="76">
        <v>16</v>
      </c>
      <c r="C5" s="235"/>
      <c r="D5" s="234"/>
      <c r="E5" s="29"/>
      <c r="F5" s="29"/>
    </row>
    <row r="6" spans="1:6" ht="15" customHeight="1" x14ac:dyDescent="0.25">
      <c r="A6" s="74" t="s">
        <v>68</v>
      </c>
      <c r="B6" s="76">
        <v>12</v>
      </c>
      <c r="C6" s="235"/>
      <c r="D6" s="234"/>
      <c r="E6" s="29"/>
      <c r="F6" s="29"/>
    </row>
    <row r="7" spans="1:6" ht="15" customHeight="1" x14ac:dyDescent="0.25">
      <c r="A7" s="74" t="s">
        <v>69</v>
      </c>
      <c r="B7" s="76">
        <v>2</v>
      </c>
      <c r="C7" s="235"/>
      <c r="D7" s="234"/>
      <c r="E7" s="29"/>
      <c r="F7" s="29"/>
    </row>
    <row r="8" spans="1:6" ht="15" customHeight="1" x14ac:dyDescent="0.25">
      <c r="A8" s="74" t="s">
        <v>70</v>
      </c>
      <c r="B8" s="76">
        <v>2</v>
      </c>
      <c r="C8" s="235"/>
      <c r="D8" s="234"/>
      <c r="E8" s="29"/>
      <c r="F8" s="29"/>
    </row>
    <row r="9" spans="1:6" ht="15" customHeight="1" x14ac:dyDescent="0.25">
      <c r="A9" s="74" t="s">
        <v>71</v>
      </c>
      <c r="B9" s="76">
        <v>1</v>
      </c>
      <c r="C9" s="235"/>
      <c r="D9" s="234"/>
      <c r="E9" s="29"/>
      <c r="F9" s="29"/>
    </row>
    <row r="10" spans="1:6" ht="15" customHeight="1" x14ac:dyDescent="0.25">
      <c r="A10" s="74" t="s">
        <v>72</v>
      </c>
      <c r="B10" s="76">
        <v>200</v>
      </c>
      <c r="C10" s="235"/>
      <c r="D10" s="234"/>
      <c r="E10" s="29"/>
      <c r="F10" s="29"/>
    </row>
    <row r="11" spans="1:6" ht="15" customHeight="1" x14ac:dyDescent="0.25">
      <c r="A11" s="74" t="s">
        <v>73</v>
      </c>
      <c r="B11" s="76">
        <v>20</v>
      </c>
      <c r="C11" s="235"/>
      <c r="D11" s="234"/>
      <c r="E11" s="29"/>
      <c r="F11" s="29"/>
    </row>
    <row r="12" spans="1:6" ht="15" customHeight="1" x14ac:dyDescent="0.25">
      <c r="A12" s="74" t="s">
        <v>74</v>
      </c>
      <c r="B12" s="76">
        <v>2</v>
      </c>
      <c r="C12" s="235"/>
      <c r="D12" s="234"/>
      <c r="E12" s="29"/>
      <c r="F12" s="29"/>
    </row>
    <row r="13" spans="1:6" ht="15" customHeight="1" x14ac:dyDescent="0.25">
      <c r="A13" s="74" t="s">
        <v>75</v>
      </c>
      <c r="B13" s="76">
        <v>2</v>
      </c>
      <c r="C13" s="235"/>
      <c r="D13" s="234"/>
      <c r="E13" s="29"/>
      <c r="F13" s="29"/>
    </row>
    <row r="14" spans="1:6" ht="27" customHeight="1" x14ac:dyDescent="0.25">
      <c r="A14" s="74" t="s">
        <v>244</v>
      </c>
      <c r="B14" s="76">
        <v>4</v>
      </c>
      <c r="C14" s="235"/>
      <c r="D14" s="234"/>
      <c r="E14" s="29"/>
      <c r="F14" s="29"/>
    </row>
    <row r="15" spans="1:6" ht="15" customHeight="1" x14ac:dyDescent="0.25">
      <c r="A15" s="74" t="s">
        <v>76</v>
      </c>
      <c r="B15" s="76">
        <v>12</v>
      </c>
      <c r="C15" s="235"/>
      <c r="D15" s="234"/>
      <c r="E15" s="29"/>
      <c r="F15" s="29"/>
    </row>
    <row r="16" spans="1:6" ht="15" customHeight="1" x14ac:dyDescent="0.25">
      <c r="A16" s="74" t="s">
        <v>77</v>
      </c>
      <c r="B16" s="76">
        <v>1</v>
      </c>
      <c r="C16" s="235"/>
      <c r="D16" s="234"/>
      <c r="E16" s="29"/>
      <c r="F16" s="29"/>
    </row>
    <row r="17" spans="1:11" ht="15" customHeight="1" x14ac:dyDescent="0.25">
      <c r="A17" s="74" t="s">
        <v>78</v>
      </c>
      <c r="B17" s="76">
        <v>1</v>
      </c>
      <c r="C17" s="235"/>
      <c r="D17" s="234"/>
      <c r="E17" s="29"/>
      <c r="F17" s="29"/>
    </row>
    <row r="18" spans="1:11" ht="27" x14ac:dyDescent="0.25">
      <c r="A18" s="74" t="s">
        <v>79</v>
      </c>
      <c r="B18" s="76">
        <v>1</v>
      </c>
      <c r="C18" s="235"/>
      <c r="D18" s="234"/>
      <c r="E18" s="29"/>
      <c r="F18" s="29"/>
    </row>
    <row r="19" spans="1:11" ht="15.75" customHeight="1" x14ac:dyDescent="0.25">
      <c r="A19" s="74" t="s">
        <v>80</v>
      </c>
      <c r="B19" s="76">
        <v>2</v>
      </c>
      <c r="C19" s="235"/>
      <c r="D19" s="234"/>
      <c r="E19" s="29"/>
      <c r="F19" s="29"/>
    </row>
    <row r="20" spans="1:11" ht="15.75" customHeight="1" x14ac:dyDescent="0.25">
      <c r="A20" s="74" t="s">
        <v>245</v>
      </c>
      <c r="B20" s="202">
        <v>1</v>
      </c>
      <c r="C20" s="201"/>
      <c r="D20" s="234"/>
      <c r="E20" s="29"/>
      <c r="F20" s="29"/>
    </row>
    <row r="21" spans="1:11" ht="15.75" customHeight="1" x14ac:dyDescent="0.25">
      <c r="A21" s="74" t="s">
        <v>246</v>
      </c>
      <c r="B21" s="202">
        <v>6</v>
      </c>
      <c r="C21" s="201"/>
      <c r="D21" s="234"/>
      <c r="E21" s="29"/>
      <c r="F21" s="29"/>
    </row>
    <row r="22" spans="1:11" ht="15.75" customHeight="1" x14ac:dyDescent="0.25">
      <c r="A22" s="79" t="s">
        <v>9</v>
      </c>
      <c r="C22" s="80">
        <f>+C19</f>
        <v>0</v>
      </c>
      <c r="D22" s="234"/>
      <c r="E22" s="29"/>
      <c r="F22" s="29"/>
    </row>
    <row r="23" spans="1:11" ht="14.25" thickBot="1" x14ac:dyDescent="0.3">
      <c r="A23" s="75"/>
      <c r="B23" s="75"/>
      <c r="C23" s="75"/>
      <c r="D23" s="75"/>
      <c r="E23" s="29"/>
      <c r="F23" s="29"/>
    </row>
    <row r="24" spans="1:11" ht="27" thickBot="1" x14ac:dyDescent="0.3">
      <c r="A24" s="47" t="s">
        <v>268</v>
      </c>
      <c r="B24" s="77" t="s">
        <v>2</v>
      </c>
      <c r="C24" s="77" t="s">
        <v>66</v>
      </c>
      <c r="D24" s="87" t="s">
        <v>32</v>
      </c>
      <c r="E24" s="29"/>
      <c r="F24" s="29"/>
    </row>
    <row r="25" spans="1:11" ht="38.25" customHeight="1" x14ac:dyDescent="0.25">
      <c r="A25" s="74" t="s">
        <v>81</v>
      </c>
      <c r="B25" s="76">
        <v>12</v>
      </c>
      <c r="C25" s="235"/>
      <c r="D25" s="234" t="s">
        <v>82</v>
      </c>
      <c r="E25" s="29"/>
      <c r="F25" s="29"/>
    </row>
    <row r="26" spans="1:11" x14ac:dyDescent="0.25">
      <c r="A26" s="74" t="s">
        <v>67</v>
      </c>
      <c r="B26" s="76">
        <v>4</v>
      </c>
      <c r="C26" s="235"/>
      <c r="D26" s="234"/>
      <c r="E26" s="29"/>
      <c r="F26" s="29"/>
    </row>
    <row r="27" spans="1:11" x14ac:dyDescent="0.25">
      <c r="A27" s="74" t="s">
        <v>68</v>
      </c>
      <c r="B27" s="76">
        <v>6</v>
      </c>
      <c r="C27" s="235"/>
      <c r="D27" s="234"/>
      <c r="E27" s="29"/>
      <c r="F27" s="29"/>
    </row>
    <row r="28" spans="1:11" x14ac:dyDescent="0.25">
      <c r="A28" s="74" t="s">
        <v>83</v>
      </c>
      <c r="B28" s="76">
        <v>2</v>
      </c>
      <c r="C28" s="235"/>
      <c r="D28" s="234"/>
      <c r="E28" s="29"/>
      <c r="F28" s="29"/>
    </row>
    <row r="29" spans="1:11" x14ac:dyDescent="0.25">
      <c r="A29" s="74" t="s">
        <v>70</v>
      </c>
      <c r="B29" s="76">
        <v>1</v>
      </c>
      <c r="C29" s="235"/>
      <c r="D29" s="234"/>
      <c r="E29" s="29"/>
      <c r="F29" s="29"/>
    </row>
    <row r="30" spans="1:11" x14ac:dyDescent="0.25">
      <c r="A30" s="74" t="s">
        <v>72</v>
      </c>
      <c r="B30" s="76">
        <v>60</v>
      </c>
      <c r="C30" s="235"/>
      <c r="D30" s="234"/>
      <c r="E30" s="29"/>
      <c r="F30" s="29"/>
    </row>
    <row r="31" spans="1:11" x14ac:dyDescent="0.25">
      <c r="A31" s="74" t="s">
        <v>73</v>
      </c>
      <c r="B31" s="76">
        <v>12</v>
      </c>
      <c r="C31" s="235"/>
      <c r="D31" s="234"/>
      <c r="E31" s="29"/>
      <c r="F31" s="29"/>
    </row>
    <row r="32" spans="1:11" x14ac:dyDescent="0.25">
      <c r="A32" s="74" t="s">
        <v>74</v>
      </c>
      <c r="B32" s="76">
        <v>2</v>
      </c>
      <c r="C32" s="235"/>
      <c r="D32" s="234"/>
      <c r="E32" s="29"/>
      <c r="F32" s="29"/>
      <c r="K32" s="55"/>
    </row>
    <row r="33" spans="1:11" x14ac:dyDescent="0.25">
      <c r="A33" s="74" t="s">
        <v>75</v>
      </c>
      <c r="B33" s="76">
        <v>1</v>
      </c>
      <c r="C33" s="235"/>
      <c r="D33" s="234"/>
      <c r="E33" s="29"/>
      <c r="F33" s="29"/>
      <c r="J33" s="54"/>
      <c r="K33" s="55"/>
    </row>
    <row r="34" spans="1:11" ht="27" x14ac:dyDescent="0.25">
      <c r="A34" s="74" t="s">
        <v>244</v>
      </c>
      <c r="B34" s="76">
        <v>2</v>
      </c>
      <c r="C34" s="235"/>
      <c r="D34" s="234"/>
      <c r="E34" s="29"/>
      <c r="F34" s="29"/>
      <c r="J34" s="54"/>
      <c r="K34" s="55"/>
    </row>
    <row r="35" spans="1:11" x14ac:dyDescent="0.25">
      <c r="A35" s="74" t="s">
        <v>76</v>
      </c>
      <c r="B35" s="76">
        <v>12</v>
      </c>
      <c r="C35" s="235"/>
      <c r="D35" s="234"/>
      <c r="E35" s="29"/>
      <c r="F35" s="29"/>
      <c r="K35" s="55"/>
    </row>
    <row r="36" spans="1:11" x14ac:dyDescent="0.25">
      <c r="A36" s="74" t="s">
        <v>246</v>
      </c>
      <c r="B36" s="202">
        <v>6</v>
      </c>
      <c r="C36" s="235"/>
      <c r="D36" s="234"/>
      <c r="E36" s="29"/>
      <c r="F36" s="29"/>
      <c r="K36" s="55"/>
    </row>
    <row r="37" spans="1:11" x14ac:dyDescent="0.25">
      <c r="A37" s="79" t="s">
        <v>9</v>
      </c>
      <c r="C37" s="80">
        <f>+C25</f>
        <v>0</v>
      </c>
      <c r="D37" s="234"/>
      <c r="E37" s="29"/>
      <c r="F37" s="29"/>
    </row>
    <row r="38" spans="1:11" x14ac:dyDescent="0.25">
      <c r="A38" s="75"/>
      <c r="B38" s="75"/>
      <c r="C38" s="75"/>
      <c r="D38" s="54"/>
    </row>
    <row r="39" spans="1:11" ht="25.5" x14ac:dyDescent="0.25">
      <c r="A39" s="2" t="s">
        <v>105</v>
      </c>
      <c r="B39" s="77" t="s">
        <v>2</v>
      </c>
      <c r="C39" s="77" t="s">
        <v>66</v>
      </c>
      <c r="D39" s="87" t="s">
        <v>32</v>
      </c>
      <c r="E39" s="29"/>
      <c r="F39" s="29"/>
    </row>
    <row r="40" spans="1:11" ht="25.5" customHeight="1" x14ac:dyDescent="0.25">
      <c r="A40" s="74" t="s">
        <v>85</v>
      </c>
      <c r="B40" s="76">
        <v>16</v>
      </c>
      <c r="C40" s="236"/>
      <c r="D40" s="234" t="s">
        <v>86</v>
      </c>
      <c r="E40" s="29"/>
      <c r="F40" s="29"/>
    </row>
    <row r="41" spans="1:11" ht="15" customHeight="1" x14ac:dyDescent="0.25">
      <c r="A41" s="74" t="s">
        <v>67</v>
      </c>
      <c r="B41" s="76">
        <v>10</v>
      </c>
      <c r="C41" s="236"/>
      <c r="D41" s="234"/>
      <c r="E41" s="29"/>
      <c r="F41" s="29"/>
    </row>
    <row r="42" spans="1:11" ht="15" customHeight="1" x14ac:dyDescent="0.25">
      <c r="A42" s="74" t="s">
        <v>68</v>
      </c>
      <c r="B42" s="76">
        <v>12</v>
      </c>
      <c r="C42" s="236"/>
      <c r="D42" s="234"/>
      <c r="E42" s="29"/>
      <c r="F42" s="29"/>
    </row>
    <row r="43" spans="1:11" ht="15" customHeight="1" x14ac:dyDescent="0.25">
      <c r="A43" s="74" t="s">
        <v>83</v>
      </c>
      <c r="B43" s="76">
        <v>2</v>
      </c>
      <c r="C43" s="236"/>
      <c r="D43" s="234"/>
      <c r="E43" s="29"/>
      <c r="F43" s="29"/>
    </row>
    <row r="44" spans="1:11" ht="15" customHeight="1" x14ac:dyDescent="0.25">
      <c r="A44" s="74" t="s">
        <v>70</v>
      </c>
      <c r="B44" s="76">
        <v>1</v>
      </c>
      <c r="C44" s="236"/>
      <c r="D44" s="234"/>
      <c r="E44" s="29"/>
      <c r="F44" s="29"/>
    </row>
    <row r="45" spans="1:11" ht="15" customHeight="1" x14ac:dyDescent="0.25">
      <c r="A45" s="74" t="s">
        <v>72</v>
      </c>
      <c r="B45" s="76">
        <v>200</v>
      </c>
      <c r="C45" s="236"/>
      <c r="D45" s="234"/>
      <c r="E45" s="29"/>
      <c r="F45" s="29"/>
    </row>
    <row r="46" spans="1:11" ht="15" customHeight="1" x14ac:dyDescent="0.25">
      <c r="A46" s="74" t="s">
        <v>73</v>
      </c>
      <c r="B46" s="76">
        <v>20</v>
      </c>
      <c r="C46" s="236"/>
      <c r="D46" s="234"/>
      <c r="E46" s="29"/>
      <c r="F46" s="29"/>
    </row>
    <row r="47" spans="1:11" ht="15" customHeight="1" x14ac:dyDescent="0.25">
      <c r="A47" s="74" t="s">
        <v>74</v>
      </c>
      <c r="B47" s="76">
        <v>2</v>
      </c>
      <c r="C47" s="236"/>
      <c r="D47" s="234"/>
      <c r="E47" s="29"/>
      <c r="F47" s="29"/>
    </row>
    <row r="48" spans="1:11" ht="15" customHeight="1" x14ac:dyDescent="0.25">
      <c r="A48" s="74" t="s">
        <v>75</v>
      </c>
      <c r="B48" s="76">
        <v>2</v>
      </c>
      <c r="C48" s="236"/>
      <c r="D48" s="234"/>
      <c r="E48" s="29"/>
      <c r="F48" s="29"/>
    </row>
    <row r="49" spans="1:6" ht="30.75" customHeight="1" x14ac:dyDescent="0.25">
      <c r="A49" s="74" t="s">
        <v>244</v>
      </c>
      <c r="B49" s="76">
        <v>4</v>
      </c>
      <c r="C49" s="236"/>
      <c r="D49" s="234"/>
      <c r="E49" s="29"/>
      <c r="F49" s="29"/>
    </row>
    <row r="50" spans="1:6" ht="15" customHeight="1" x14ac:dyDescent="0.25">
      <c r="A50" s="74" t="s">
        <v>76</v>
      </c>
      <c r="B50" s="76">
        <v>12</v>
      </c>
      <c r="C50" s="236"/>
      <c r="D50" s="234"/>
      <c r="E50" s="29"/>
      <c r="F50" s="29"/>
    </row>
    <row r="51" spans="1:6" ht="15" customHeight="1" x14ac:dyDescent="0.25">
      <c r="A51" s="74" t="s">
        <v>77</v>
      </c>
      <c r="B51" s="76">
        <v>1</v>
      </c>
      <c r="C51" s="236"/>
      <c r="D51" s="234"/>
      <c r="E51" s="29"/>
      <c r="F51" s="29"/>
    </row>
    <row r="52" spans="1:6" ht="15" customHeight="1" x14ac:dyDescent="0.25">
      <c r="A52" s="74" t="s">
        <v>78</v>
      </c>
      <c r="B52" s="76">
        <v>1</v>
      </c>
      <c r="C52" s="236"/>
      <c r="D52" s="234"/>
      <c r="E52" s="29"/>
      <c r="F52" s="29"/>
    </row>
    <row r="53" spans="1:6" ht="15.75" customHeight="1" x14ac:dyDescent="0.25">
      <c r="A53" s="74" t="s">
        <v>80</v>
      </c>
      <c r="B53" s="76">
        <v>1</v>
      </c>
      <c r="C53" s="236"/>
      <c r="D53" s="234"/>
      <c r="E53" s="29"/>
      <c r="F53" s="29"/>
    </row>
    <row r="54" spans="1:6" ht="15.75" customHeight="1" x14ac:dyDescent="0.25">
      <c r="A54" s="74" t="s">
        <v>246</v>
      </c>
      <c r="B54" s="202">
        <v>6</v>
      </c>
      <c r="C54" s="202"/>
      <c r="D54" s="200"/>
      <c r="E54" s="29"/>
      <c r="F54" s="29"/>
    </row>
    <row r="55" spans="1:6" x14ac:dyDescent="0.25">
      <c r="A55" s="79" t="s">
        <v>9</v>
      </c>
      <c r="C55" s="74">
        <f>+C40</f>
        <v>0</v>
      </c>
      <c r="D55" s="88"/>
      <c r="E55" s="29"/>
      <c r="F55" s="29"/>
    </row>
    <row r="56" spans="1:6" x14ac:dyDescent="0.25">
      <c r="A56" s="75"/>
      <c r="B56" s="75"/>
      <c r="C56" s="75"/>
      <c r="D56" s="54"/>
    </row>
    <row r="57" spans="1:6" ht="39.75" customHeight="1" x14ac:dyDescent="0.25">
      <c r="A57" s="9" t="s">
        <v>87</v>
      </c>
      <c r="B57" s="77" t="s">
        <v>2</v>
      </c>
      <c r="C57" s="77" t="s">
        <v>66</v>
      </c>
      <c r="D57" s="87" t="s">
        <v>32</v>
      </c>
      <c r="E57" s="29"/>
      <c r="F57" s="29"/>
    </row>
    <row r="58" spans="1:6" ht="30" customHeight="1" x14ac:dyDescent="0.25">
      <c r="A58" s="82" t="s">
        <v>249</v>
      </c>
      <c r="B58" s="76">
        <v>24</v>
      </c>
      <c r="C58" s="230"/>
      <c r="D58" s="234" t="s">
        <v>106</v>
      </c>
      <c r="E58" s="29"/>
      <c r="F58" s="29"/>
    </row>
    <row r="59" spans="1:6" x14ac:dyDescent="0.25">
      <c r="A59" s="74" t="s">
        <v>67</v>
      </c>
      <c r="B59" s="76">
        <v>16</v>
      </c>
      <c r="C59" s="231"/>
      <c r="D59" s="234"/>
      <c r="E59" s="29"/>
      <c r="F59" s="29"/>
    </row>
    <row r="60" spans="1:6" x14ac:dyDescent="0.25">
      <c r="A60" s="74" t="s">
        <v>88</v>
      </c>
      <c r="B60" s="76">
        <v>4</v>
      </c>
      <c r="C60" s="231"/>
      <c r="D60" s="234"/>
      <c r="E60" s="29"/>
      <c r="F60" s="29"/>
    </row>
    <row r="61" spans="1:6" x14ac:dyDescent="0.25">
      <c r="A61" s="74" t="s">
        <v>68</v>
      </c>
      <c r="B61" s="76">
        <v>10</v>
      </c>
      <c r="C61" s="231"/>
      <c r="D61" s="234"/>
      <c r="E61" s="29"/>
      <c r="F61" s="29"/>
    </row>
    <row r="62" spans="1:6" x14ac:dyDescent="0.25">
      <c r="A62" s="74" t="s">
        <v>89</v>
      </c>
      <c r="B62" s="76">
        <v>4</v>
      </c>
      <c r="C62" s="231"/>
      <c r="D62" s="234"/>
      <c r="E62" s="29"/>
      <c r="F62" s="29"/>
    </row>
    <row r="63" spans="1:6" x14ac:dyDescent="0.25">
      <c r="A63" s="74" t="s">
        <v>104</v>
      </c>
      <c r="B63" s="76">
        <v>1</v>
      </c>
      <c r="C63" s="231"/>
      <c r="D63" s="234"/>
      <c r="E63" s="29"/>
      <c r="F63" s="29"/>
    </row>
    <row r="64" spans="1:6" x14ac:dyDescent="0.25">
      <c r="A64" s="74" t="s">
        <v>72</v>
      </c>
      <c r="B64" s="76">
        <v>100</v>
      </c>
      <c r="C64" s="231"/>
      <c r="D64" s="234"/>
      <c r="E64" s="29"/>
      <c r="F64" s="29"/>
    </row>
    <row r="65" spans="1:6" x14ac:dyDescent="0.25">
      <c r="A65" s="74" t="s">
        <v>73</v>
      </c>
      <c r="B65" s="76">
        <v>12</v>
      </c>
      <c r="C65" s="231"/>
      <c r="D65" s="234"/>
      <c r="E65" s="29"/>
      <c r="F65" s="29"/>
    </row>
    <row r="66" spans="1:6" x14ac:dyDescent="0.25">
      <c r="A66" s="74" t="s">
        <v>74</v>
      </c>
      <c r="B66" s="76">
        <v>2</v>
      </c>
      <c r="C66" s="231"/>
      <c r="D66" s="234"/>
      <c r="E66" s="29"/>
      <c r="F66" s="29"/>
    </row>
    <row r="67" spans="1:6" x14ac:dyDescent="0.25">
      <c r="A67" s="74" t="s">
        <v>75</v>
      </c>
      <c r="B67" s="76">
        <v>2</v>
      </c>
      <c r="C67" s="231"/>
      <c r="D67" s="234"/>
      <c r="E67" s="29"/>
      <c r="F67" s="29"/>
    </row>
    <row r="68" spans="1:6" ht="27" x14ac:dyDescent="0.25">
      <c r="A68" s="74" t="s">
        <v>244</v>
      </c>
      <c r="B68" s="76">
        <v>6</v>
      </c>
      <c r="C68" s="231"/>
      <c r="D68" s="234"/>
      <c r="E68" s="29"/>
      <c r="F68" s="29"/>
    </row>
    <row r="69" spans="1:6" x14ac:dyDescent="0.25">
      <c r="A69" s="74" t="s">
        <v>76</v>
      </c>
      <c r="B69" s="76">
        <v>18</v>
      </c>
      <c r="C69" s="231"/>
      <c r="D69" s="234"/>
      <c r="E69" s="29"/>
      <c r="F69" s="29"/>
    </row>
    <row r="70" spans="1:6" x14ac:dyDescent="0.25">
      <c r="A70" s="74" t="s">
        <v>77</v>
      </c>
      <c r="B70" s="76">
        <v>1</v>
      </c>
      <c r="C70" s="231"/>
      <c r="D70" s="234"/>
      <c r="E70" s="29"/>
      <c r="F70" s="29"/>
    </row>
    <row r="71" spans="1:6" x14ac:dyDescent="0.25">
      <c r="A71" s="74" t="s">
        <v>91</v>
      </c>
      <c r="B71" s="76">
        <v>1</v>
      </c>
      <c r="C71" s="231"/>
      <c r="D71" s="234"/>
      <c r="E71" s="29"/>
      <c r="F71" s="29"/>
    </row>
    <row r="72" spans="1:6" x14ac:dyDescent="0.25">
      <c r="A72" s="74" t="s">
        <v>78</v>
      </c>
      <c r="B72" s="76">
        <v>1</v>
      </c>
      <c r="C72" s="231"/>
      <c r="D72" s="234"/>
      <c r="E72" s="29"/>
      <c r="F72" s="29"/>
    </row>
    <row r="73" spans="1:6" x14ac:dyDescent="0.25">
      <c r="A73" s="74" t="s">
        <v>80</v>
      </c>
      <c r="B73" s="76">
        <v>1</v>
      </c>
      <c r="C73" s="232"/>
      <c r="D73" s="88"/>
      <c r="E73" s="29"/>
      <c r="F73" s="29"/>
    </row>
    <row r="74" spans="1:6" x14ac:dyDescent="0.25">
      <c r="A74" s="74" t="s">
        <v>246</v>
      </c>
      <c r="B74" s="202">
        <v>6</v>
      </c>
      <c r="C74" s="199"/>
      <c r="D74" s="200"/>
      <c r="E74" s="29"/>
      <c r="F74" s="29"/>
    </row>
    <row r="75" spans="1:6" x14ac:dyDescent="0.25">
      <c r="A75" s="79" t="s">
        <v>9</v>
      </c>
      <c r="C75" s="74">
        <f>+C58</f>
        <v>0</v>
      </c>
      <c r="D75" s="88"/>
      <c r="E75" s="29"/>
      <c r="F75" s="29"/>
    </row>
    <row r="76" spans="1:6" x14ac:dyDescent="0.25">
      <c r="A76" s="75"/>
      <c r="B76" s="85"/>
      <c r="C76" s="85"/>
      <c r="D76" s="86"/>
      <c r="E76" s="29"/>
      <c r="F76" s="29"/>
    </row>
    <row r="77" spans="1:6" ht="38.25" x14ac:dyDescent="0.25">
      <c r="A77" s="1" t="s">
        <v>92</v>
      </c>
      <c r="B77" s="77" t="s">
        <v>2</v>
      </c>
      <c r="C77" s="77" t="s">
        <v>66</v>
      </c>
      <c r="D77" s="87" t="s">
        <v>32</v>
      </c>
      <c r="E77" s="29"/>
      <c r="F77" s="29"/>
    </row>
    <row r="78" spans="1:6" x14ac:dyDescent="0.25">
      <c r="A78" s="74" t="s">
        <v>93</v>
      </c>
      <c r="B78" s="76">
        <v>1</v>
      </c>
      <c r="C78" s="230"/>
      <c r="D78" s="234" t="s">
        <v>17</v>
      </c>
      <c r="E78" s="29"/>
      <c r="F78" s="29"/>
    </row>
    <row r="79" spans="1:6" ht="27" x14ac:dyDescent="0.25">
      <c r="A79" s="74" t="s">
        <v>94</v>
      </c>
      <c r="B79" s="76">
        <v>24</v>
      </c>
      <c r="C79" s="231"/>
      <c r="D79" s="234"/>
      <c r="E79" s="29"/>
      <c r="F79" s="29"/>
    </row>
    <row r="80" spans="1:6" x14ac:dyDescent="0.25">
      <c r="A80" s="74" t="s">
        <v>67</v>
      </c>
      <c r="B80" s="76">
        <v>16</v>
      </c>
      <c r="C80" s="231"/>
      <c r="D80" s="234"/>
      <c r="E80" s="29"/>
      <c r="F80" s="29"/>
    </row>
    <row r="81" spans="1:6" x14ac:dyDescent="0.25">
      <c r="A81" s="74" t="s">
        <v>88</v>
      </c>
      <c r="B81" s="76">
        <v>4</v>
      </c>
      <c r="C81" s="231"/>
      <c r="D81" s="234"/>
      <c r="E81" s="29"/>
      <c r="F81" s="29"/>
    </row>
    <row r="82" spans="1:6" x14ac:dyDescent="0.25">
      <c r="A82" s="74" t="s">
        <v>68</v>
      </c>
      <c r="B82" s="76">
        <v>10</v>
      </c>
      <c r="C82" s="231"/>
      <c r="D82" s="234"/>
      <c r="E82" s="29"/>
      <c r="F82" s="29"/>
    </row>
    <row r="83" spans="1:6" x14ac:dyDescent="0.25">
      <c r="A83" s="74" t="s">
        <v>89</v>
      </c>
      <c r="B83" s="76">
        <v>4</v>
      </c>
      <c r="C83" s="231"/>
      <c r="D83" s="234"/>
      <c r="E83" s="29"/>
      <c r="F83" s="29"/>
    </row>
    <row r="84" spans="1:6" x14ac:dyDescent="0.25">
      <c r="A84" s="74" t="s">
        <v>104</v>
      </c>
      <c r="B84" s="76">
        <v>1</v>
      </c>
      <c r="C84" s="231"/>
      <c r="D84" s="234"/>
      <c r="E84" s="29"/>
      <c r="F84" s="29"/>
    </row>
    <row r="85" spans="1:6" x14ac:dyDescent="0.25">
      <c r="A85" s="74" t="s">
        <v>72</v>
      </c>
      <c r="B85" s="76">
        <v>100</v>
      </c>
      <c r="C85" s="231"/>
      <c r="D85" s="234"/>
      <c r="E85" s="29"/>
      <c r="F85" s="29"/>
    </row>
    <row r="86" spans="1:6" x14ac:dyDescent="0.25">
      <c r="A86" s="74" t="s">
        <v>73</v>
      </c>
      <c r="B86" s="76">
        <v>12</v>
      </c>
      <c r="C86" s="231"/>
      <c r="D86" s="234"/>
      <c r="E86" s="29"/>
      <c r="F86" s="29"/>
    </row>
    <row r="87" spans="1:6" x14ac:dyDescent="0.25">
      <c r="A87" s="74" t="s">
        <v>74</v>
      </c>
      <c r="B87" s="76">
        <v>2</v>
      </c>
      <c r="C87" s="231"/>
      <c r="D87" s="234"/>
      <c r="E87" s="29"/>
      <c r="F87" s="29"/>
    </row>
    <row r="88" spans="1:6" x14ac:dyDescent="0.25">
      <c r="A88" s="74" t="s">
        <v>246</v>
      </c>
      <c r="B88" s="202">
        <v>6</v>
      </c>
      <c r="C88" s="231"/>
      <c r="D88" s="234"/>
      <c r="E88" s="29"/>
      <c r="F88" s="29"/>
    </row>
    <row r="89" spans="1:6" x14ac:dyDescent="0.25">
      <c r="A89" s="74" t="s">
        <v>75</v>
      </c>
      <c r="B89" s="76">
        <v>2</v>
      </c>
      <c r="C89" s="231"/>
      <c r="D89" s="234"/>
      <c r="E89" s="29"/>
      <c r="F89" s="29"/>
    </row>
    <row r="90" spans="1:6" ht="27" x14ac:dyDescent="0.25">
      <c r="A90" s="74" t="s">
        <v>244</v>
      </c>
      <c r="B90" s="76">
        <v>6</v>
      </c>
      <c r="C90" s="231"/>
      <c r="D90" s="234"/>
      <c r="E90" s="29"/>
      <c r="F90" s="29"/>
    </row>
    <row r="91" spans="1:6" x14ac:dyDescent="0.25">
      <c r="A91" s="74" t="s">
        <v>76</v>
      </c>
      <c r="B91" s="76">
        <v>18</v>
      </c>
      <c r="C91" s="231"/>
      <c r="D91" s="234"/>
      <c r="E91" s="29"/>
      <c r="F91" s="29"/>
    </row>
    <row r="92" spans="1:6" x14ac:dyDescent="0.25">
      <c r="A92" s="74" t="s">
        <v>77</v>
      </c>
      <c r="B92" s="76">
        <v>1</v>
      </c>
      <c r="C92" s="231"/>
      <c r="D92" s="234"/>
      <c r="E92" s="29"/>
      <c r="F92" s="29"/>
    </row>
    <row r="93" spans="1:6" x14ac:dyDescent="0.25">
      <c r="A93" s="74" t="s">
        <v>95</v>
      </c>
      <c r="B93" s="76">
        <v>1</v>
      </c>
      <c r="C93" s="231"/>
      <c r="D93" s="234"/>
      <c r="E93" s="29"/>
      <c r="F93" s="29"/>
    </row>
    <row r="94" spans="1:6" x14ac:dyDescent="0.25">
      <c r="A94" s="74" t="s">
        <v>78</v>
      </c>
      <c r="B94" s="76">
        <v>1</v>
      </c>
      <c r="C94" s="231"/>
      <c r="D94" s="234"/>
      <c r="E94" s="29"/>
      <c r="F94" s="29"/>
    </row>
    <row r="95" spans="1:6" x14ac:dyDescent="0.25">
      <c r="A95" s="74" t="s">
        <v>80</v>
      </c>
      <c r="B95" s="76">
        <v>1</v>
      </c>
      <c r="C95" s="232"/>
      <c r="D95" s="88"/>
      <c r="E95" s="29"/>
      <c r="F95" s="29"/>
    </row>
    <row r="96" spans="1:6" x14ac:dyDescent="0.25">
      <c r="A96" s="79" t="s">
        <v>9</v>
      </c>
      <c r="C96" s="74">
        <f>+C78</f>
        <v>0</v>
      </c>
      <c r="D96" s="88"/>
      <c r="E96" s="29"/>
      <c r="F96" s="29"/>
    </row>
    <row r="97" spans="1:6" x14ac:dyDescent="0.25">
      <c r="A97" s="75"/>
      <c r="B97" s="75"/>
      <c r="C97" s="75"/>
      <c r="D97" s="75"/>
      <c r="E97" s="29"/>
      <c r="F97" s="29"/>
    </row>
    <row r="98" spans="1:6" ht="45.75" customHeight="1" x14ac:dyDescent="0.25">
      <c r="A98" s="1" t="s">
        <v>96</v>
      </c>
      <c r="B98" s="77" t="s">
        <v>2</v>
      </c>
      <c r="C98" s="77" t="s">
        <v>66</v>
      </c>
      <c r="D98" s="87" t="s">
        <v>32</v>
      </c>
      <c r="E98" s="29"/>
      <c r="F98" s="29"/>
    </row>
    <row r="99" spans="1:6" ht="38.25" customHeight="1" x14ac:dyDescent="0.25">
      <c r="A99" s="74" t="s">
        <v>97</v>
      </c>
      <c r="B99" s="76">
        <v>12</v>
      </c>
      <c r="C99" s="230"/>
      <c r="D99" s="234" t="s">
        <v>58</v>
      </c>
      <c r="E99" s="29"/>
      <c r="F99" s="29"/>
    </row>
    <row r="100" spans="1:6" x14ac:dyDescent="0.25">
      <c r="A100" s="74" t="s">
        <v>67</v>
      </c>
      <c r="B100" s="76">
        <v>6</v>
      </c>
      <c r="C100" s="231"/>
      <c r="D100" s="234"/>
      <c r="E100" s="29"/>
      <c r="F100" s="29"/>
    </row>
    <row r="101" spans="1:6" x14ac:dyDescent="0.25">
      <c r="A101" s="74" t="s">
        <v>68</v>
      </c>
      <c r="B101" s="76">
        <v>8</v>
      </c>
      <c r="C101" s="231"/>
      <c r="D101" s="234"/>
      <c r="E101" s="29"/>
      <c r="F101" s="29"/>
    </row>
    <row r="102" spans="1:6" x14ac:dyDescent="0.25">
      <c r="A102" s="74" t="s">
        <v>98</v>
      </c>
      <c r="B102" s="76">
        <v>2</v>
      </c>
      <c r="C102" s="231"/>
      <c r="D102" s="234"/>
      <c r="E102" s="29"/>
      <c r="F102" s="29"/>
    </row>
    <row r="103" spans="1:6" x14ac:dyDescent="0.25">
      <c r="A103" s="74" t="s">
        <v>70</v>
      </c>
      <c r="B103" s="76">
        <v>1</v>
      </c>
      <c r="C103" s="231"/>
      <c r="D103" s="234"/>
      <c r="E103" s="29"/>
      <c r="F103" s="29"/>
    </row>
    <row r="104" spans="1:6" x14ac:dyDescent="0.25">
      <c r="A104" s="74" t="s">
        <v>72</v>
      </c>
      <c r="B104" s="76">
        <v>200</v>
      </c>
      <c r="C104" s="231"/>
      <c r="D104" s="234"/>
      <c r="E104" s="29"/>
      <c r="F104" s="29"/>
    </row>
    <row r="105" spans="1:6" x14ac:dyDescent="0.25">
      <c r="A105" s="74" t="s">
        <v>88</v>
      </c>
      <c r="B105" s="76">
        <v>2</v>
      </c>
      <c r="C105" s="231"/>
      <c r="D105" s="234"/>
      <c r="E105" s="29"/>
      <c r="F105" s="29"/>
    </row>
    <row r="106" spans="1:6" x14ac:dyDescent="0.25">
      <c r="A106" s="74" t="s">
        <v>90</v>
      </c>
      <c r="B106" s="76">
        <v>1</v>
      </c>
      <c r="C106" s="231"/>
      <c r="D106" s="234"/>
      <c r="E106" s="29"/>
      <c r="F106" s="29"/>
    </row>
    <row r="107" spans="1:6" x14ac:dyDescent="0.25">
      <c r="A107" s="74" t="s">
        <v>73</v>
      </c>
      <c r="B107" s="76">
        <v>20</v>
      </c>
      <c r="C107" s="231"/>
      <c r="D107" s="234"/>
      <c r="E107" s="29"/>
      <c r="F107" s="29"/>
    </row>
    <row r="108" spans="1:6" x14ac:dyDescent="0.25">
      <c r="A108" s="74" t="s">
        <v>74</v>
      </c>
      <c r="B108" s="76">
        <v>2</v>
      </c>
      <c r="C108" s="231"/>
      <c r="D108" s="234"/>
      <c r="E108" s="29"/>
      <c r="F108" s="29"/>
    </row>
    <row r="109" spans="1:6" x14ac:dyDescent="0.25">
      <c r="A109" s="74" t="s">
        <v>75</v>
      </c>
      <c r="B109" s="76">
        <v>2</v>
      </c>
      <c r="C109" s="231"/>
      <c r="D109" s="234"/>
      <c r="E109" s="29"/>
      <c r="F109" s="29"/>
    </row>
    <row r="110" spans="1:6" ht="27" x14ac:dyDescent="0.25">
      <c r="A110" s="74" t="s">
        <v>244</v>
      </c>
      <c r="B110" s="76">
        <v>4</v>
      </c>
      <c r="C110" s="231"/>
      <c r="D110" s="234"/>
      <c r="E110" s="29"/>
      <c r="F110" s="29"/>
    </row>
    <row r="111" spans="1:6" x14ac:dyDescent="0.25">
      <c r="A111" s="74" t="s">
        <v>76</v>
      </c>
      <c r="B111" s="76">
        <v>12</v>
      </c>
      <c r="C111" s="231"/>
      <c r="D111" s="234"/>
      <c r="E111" s="29"/>
      <c r="F111" s="29"/>
    </row>
    <row r="112" spans="1:6" x14ac:dyDescent="0.25">
      <c r="A112" s="74" t="s">
        <v>77</v>
      </c>
      <c r="B112" s="76">
        <v>1</v>
      </c>
      <c r="C112" s="231"/>
      <c r="D112" s="234"/>
      <c r="E112" s="29"/>
      <c r="F112" s="29"/>
    </row>
    <row r="113" spans="1:6" x14ac:dyDescent="0.25">
      <c r="A113" s="74" t="s">
        <v>78</v>
      </c>
      <c r="B113" s="76">
        <v>1</v>
      </c>
      <c r="C113" s="231"/>
      <c r="D113" s="234"/>
      <c r="E113" s="29"/>
      <c r="F113" s="29"/>
    </row>
    <row r="114" spans="1:6" x14ac:dyDescent="0.25">
      <c r="A114" s="74" t="s">
        <v>80</v>
      </c>
      <c r="B114" s="76">
        <v>1</v>
      </c>
      <c r="C114" s="232"/>
      <c r="D114" s="88"/>
      <c r="E114" s="29"/>
      <c r="F114" s="29"/>
    </row>
    <row r="115" spans="1:6" x14ac:dyDescent="0.25">
      <c r="A115" s="74" t="s">
        <v>246</v>
      </c>
      <c r="B115" s="202">
        <v>6</v>
      </c>
      <c r="C115" s="199"/>
      <c r="D115" s="200"/>
      <c r="E115" s="29"/>
      <c r="F115" s="29"/>
    </row>
    <row r="116" spans="1:6" x14ac:dyDescent="0.25">
      <c r="A116" s="79" t="s">
        <v>9</v>
      </c>
      <c r="C116" s="74">
        <f>+C99</f>
        <v>0</v>
      </c>
      <c r="D116" s="88"/>
      <c r="E116" s="29"/>
      <c r="F116" s="29"/>
    </row>
    <row r="117" spans="1:6" x14ac:dyDescent="0.25">
      <c r="A117" s="75"/>
      <c r="B117" s="75"/>
      <c r="C117" s="75"/>
      <c r="D117" s="75"/>
      <c r="E117" s="29"/>
      <c r="F117" s="29"/>
    </row>
    <row r="118" spans="1:6" ht="13.5" customHeight="1" x14ac:dyDescent="0.25">
      <c r="A118" s="229" t="s">
        <v>107</v>
      </c>
      <c r="B118" s="229"/>
      <c r="C118" s="229"/>
      <c r="D118" s="229"/>
      <c r="E118" s="29"/>
      <c r="F118" s="29"/>
    </row>
    <row r="119" spans="1:6" ht="13.5" customHeight="1" x14ac:dyDescent="0.25">
      <c r="A119" s="229"/>
      <c r="B119" s="229"/>
      <c r="C119" s="229"/>
      <c r="D119" s="229"/>
      <c r="E119" s="29"/>
      <c r="F119" s="29"/>
    </row>
    <row r="120" spans="1:6" ht="34.5" customHeight="1" x14ac:dyDescent="0.25">
      <c r="A120" s="229"/>
      <c r="B120" s="229"/>
      <c r="C120" s="229"/>
      <c r="D120" s="229"/>
      <c r="E120" s="29"/>
      <c r="F120" s="29"/>
    </row>
    <row r="121" spans="1:6" ht="13.5" customHeight="1" x14ac:dyDescent="0.25">
      <c r="A121" s="75"/>
      <c r="B121" s="75"/>
      <c r="C121" s="75"/>
      <c r="D121" s="75"/>
      <c r="E121" s="29"/>
      <c r="F121" s="29"/>
    </row>
    <row r="122" spans="1:6" ht="13.5" customHeight="1" x14ac:dyDescent="0.25">
      <c r="A122" s="75"/>
      <c r="B122" s="75"/>
      <c r="C122" s="75"/>
      <c r="D122" s="75"/>
      <c r="E122" s="29"/>
      <c r="F122" s="29"/>
    </row>
    <row r="123" spans="1:6" x14ac:dyDescent="0.25">
      <c r="A123" s="75"/>
      <c r="B123" s="75"/>
      <c r="C123" s="75"/>
      <c r="D123" s="75"/>
      <c r="E123" s="29"/>
      <c r="F123" s="29"/>
    </row>
    <row r="124" spans="1:6" x14ac:dyDescent="0.25">
      <c r="A124" s="83" t="s">
        <v>99</v>
      </c>
      <c r="B124" s="77" t="s">
        <v>65</v>
      </c>
      <c r="C124" s="77" t="s">
        <v>66</v>
      </c>
      <c r="D124" s="77" t="s">
        <v>32</v>
      </c>
      <c r="E124" s="29"/>
      <c r="F124" s="29"/>
    </row>
    <row r="125" spans="1:6" ht="40.5" x14ac:dyDescent="0.25">
      <c r="A125" s="74" t="s">
        <v>247</v>
      </c>
      <c r="D125" s="233" t="s">
        <v>100</v>
      </c>
      <c r="E125" s="29"/>
      <c r="F125" s="29"/>
    </row>
    <row r="126" spans="1:6" ht="40.5" x14ac:dyDescent="0.25">
      <c r="A126" s="74" t="s">
        <v>101</v>
      </c>
      <c r="D126" s="233"/>
      <c r="F126" s="29"/>
    </row>
    <row r="127" spans="1:6" ht="27" x14ac:dyDescent="0.25">
      <c r="A127" s="74" t="s">
        <v>102</v>
      </c>
      <c r="D127" s="233"/>
      <c r="F127" s="29"/>
    </row>
    <row r="128" spans="1:6" x14ac:dyDescent="0.25">
      <c r="A128" s="75"/>
      <c r="B128" s="75"/>
      <c r="C128" s="75"/>
      <c r="D128" s="75"/>
      <c r="E128" s="29"/>
      <c r="F128" s="29"/>
    </row>
    <row r="129" spans="1:6" x14ac:dyDescent="0.25">
      <c r="A129" s="75"/>
      <c r="B129" s="75"/>
      <c r="C129" s="75"/>
      <c r="D129" s="75"/>
      <c r="E129" s="29"/>
      <c r="F129" s="29"/>
    </row>
    <row r="130" spans="1:6" x14ac:dyDescent="0.25">
      <c r="A130" s="75"/>
      <c r="B130" s="75"/>
      <c r="C130" s="75"/>
      <c r="D130" s="75"/>
      <c r="E130" s="29"/>
      <c r="F130" s="29"/>
    </row>
    <row r="131" spans="1:6" x14ac:dyDescent="0.25">
      <c r="A131" s="67" t="s">
        <v>130</v>
      </c>
      <c r="B131" s="75"/>
      <c r="C131" s="130">
        <f>+C22+C37+C55+C75+C96+C116</f>
        <v>0</v>
      </c>
      <c r="D131" s="75"/>
      <c r="E131" s="29"/>
      <c r="F131" s="29"/>
    </row>
    <row r="132" spans="1:6" x14ac:dyDescent="0.25">
      <c r="A132" s="67" t="s">
        <v>131</v>
      </c>
      <c r="B132" s="75"/>
      <c r="C132" s="130">
        <f>+C125+C126+C127</f>
        <v>0</v>
      </c>
      <c r="D132" s="75"/>
      <c r="E132" s="29"/>
      <c r="F132" s="29"/>
    </row>
    <row r="133" spans="1:6" x14ac:dyDescent="0.25">
      <c r="A133" s="75"/>
      <c r="B133" s="75"/>
      <c r="C133" s="75"/>
      <c r="D133" s="75"/>
      <c r="E133" s="29"/>
      <c r="F133" s="29"/>
    </row>
    <row r="134" spans="1:6" x14ac:dyDescent="0.25">
      <c r="A134" s="75"/>
      <c r="B134" s="75"/>
      <c r="C134" s="75"/>
      <c r="D134" s="75"/>
      <c r="E134" s="29"/>
      <c r="F134" s="29"/>
    </row>
    <row r="135" spans="1:6" x14ac:dyDescent="0.25">
      <c r="A135" s="75"/>
      <c r="B135" s="75"/>
      <c r="C135" s="75"/>
      <c r="D135" s="75"/>
      <c r="E135" s="29"/>
      <c r="F135" s="29"/>
    </row>
    <row r="136" spans="1:6" x14ac:dyDescent="0.25">
      <c r="A136" s="75"/>
      <c r="B136" s="75"/>
      <c r="C136" s="75"/>
      <c r="D136" s="75"/>
      <c r="E136" s="29"/>
      <c r="F136" s="29"/>
    </row>
    <row r="137" spans="1:6" x14ac:dyDescent="0.25">
      <c r="A137" s="75"/>
      <c r="B137" s="75"/>
      <c r="C137" s="75"/>
      <c r="D137" s="75"/>
      <c r="E137" s="29"/>
      <c r="F137" s="29"/>
    </row>
    <row r="138" spans="1:6" x14ac:dyDescent="0.25">
      <c r="A138" s="75"/>
      <c r="B138" s="75"/>
      <c r="C138" s="75"/>
      <c r="D138" s="75"/>
      <c r="E138" s="29"/>
      <c r="F138" s="29"/>
    </row>
    <row r="139" spans="1:6" x14ac:dyDescent="0.25">
      <c r="A139" s="75"/>
      <c r="B139" s="75"/>
      <c r="C139" s="75"/>
      <c r="D139" s="75"/>
      <c r="E139" s="29"/>
      <c r="F139" s="29"/>
    </row>
    <row r="140" spans="1:6" x14ac:dyDescent="0.25">
      <c r="A140" s="75"/>
      <c r="B140" s="75"/>
      <c r="C140" s="75"/>
      <c r="D140" s="75"/>
      <c r="E140" s="29"/>
      <c r="F140" s="29"/>
    </row>
    <row r="141" spans="1:6" x14ac:dyDescent="0.25">
      <c r="A141" s="75"/>
      <c r="B141" s="75"/>
      <c r="C141" s="75"/>
      <c r="D141" s="75"/>
      <c r="E141" s="29"/>
      <c r="F141" s="29"/>
    </row>
    <row r="142" spans="1:6" x14ac:dyDescent="0.25">
      <c r="A142" s="75"/>
      <c r="B142" s="75"/>
      <c r="C142" s="75"/>
      <c r="D142" s="75"/>
      <c r="E142" s="29"/>
      <c r="F142" s="29"/>
    </row>
    <row r="143" spans="1:6" x14ac:dyDescent="0.25">
      <c r="A143" s="75"/>
      <c r="B143" s="75"/>
      <c r="C143" s="75"/>
      <c r="D143" s="75"/>
      <c r="E143" s="29"/>
      <c r="F143" s="29"/>
    </row>
    <row r="144" spans="1:6" x14ac:dyDescent="0.25">
      <c r="A144" s="75"/>
      <c r="B144" s="75"/>
      <c r="C144" s="75"/>
      <c r="D144" s="75"/>
      <c r="E144" s="29"/>
      <c r="F144" s="29"/>
    </row>
    <row r="145" spans="1:6" x14ac:dyDescent="0.25">
      <c r="A145" s="75"/>
      <c r="B145" s="75"/>
      <c r="C145" s="75"/>
      <c r="D145" s="75"/>
      <c r="E145" s="29"/>
      <c r="F145" s="29"/>
    </row>
  </sheetData>
  <mergeCells count="14">
    <mergeCell ref="C4:C19"/>
    <mergeCell ref="C25:C36"/>
    <mergeCell ref="C40:C53"/>
    <mergeCell ref="D40:D53"/>
    <mergeCell ref="D58:D72"/>
    <mergeCell ref="D4:D22"/>
    <mergeCell ref="D25:D37"/>
    <mergeCell ref="A118:D120"/>
    <mergeCell ref="C58:C73"/>
    <mergeCell ref="C78:C95"/>
    <mergeCell ref="C99:C114"/>
    <mergeCell ref="D125:D127"/>
    <mergeCell ref="D78:D94"/>
    <mergeCell ref="D99:D113"/>
  </mergeCells>
  <pageMargins left="0.7" right="0.7" top="0.75" bottom="0.75" header="0.3" footer="0.3"/>
  <pageSetup scale="61" orientation="portrait" horizontalDpi="0" verticalDpi="0" r:id="rId1"/>
  <rowBreaks count="2" manualBreakCount="2">
    <brk id="37" max="3" man="1"/>
    <brk id="75" max="3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13" zoomScaleNormal="100" workbookViewId="0">
      <selection activeCell="A17" sqref="A17"/>
    </sheetView>
  </sheetViews>
  <sheetFormatPr baseColWidth="10" defaultColWidth="9.140625" defaultRowHeight="24.75" customHeight="1" x14ac:dyDescent="0.25"/>
  <cols>
    <col min="1" max="1" width="56.85546875" style="99" customWidth="1"/>
    <col min="2" max="2" width="11.28515625" style="99" bestFit="1" customWidth="1"/>
    <col min="3" max="3" width="10.85546875" style="99" bestFit="1" customWidth="1"/>
    <col min="4" max="4" width="12.140625" style="99" customWidth="1"/>
    <col min="5" max="5" width="21" style="99" customWidth="1"/>
    <col min="6" max="253" width="9.140625" style="99"/>
    <col min="254" max="254" width="42.28515625" style="99" customWidth="1"/>
    <col min="255" max="257" width="23.140625" style="99" customWidth="1"/>
    <col min="258" max="258" width="25.140625" style="99" customWidth="1"/>
    <col min="259" max="509" width="9.140625" style="99"/>
    <col min="510" max="510" width="42.28515625" style="99" customWidth="1"/>
    <col min="511" max="513" width="23.140625" style="99" customWidth="1"/>
    <col min="514" max="514" width="25.140625" style="99" customWidth="1"/>
    <col min="515" max="765" width="9.140625" style="99"/>
    <col min="766" max="766" width="42.28515625" style="99" customWidth="1"/>
    <col min="767" max="769" width="23.140625" style="99" customWidth="1"/>
    <col min="770" max="770" width="25.140625" style="99" customWidth="1"/>
    <col min="771" max="1021" width="9.140625" style="99"/>
    <col min="1022" max="1022" width="42.28515625" style="99" customWidth="1"/>
    <col min="1023" max="1025" width="23.140625" style="99" customWidth="1"/>
    <col min="1026" max="1026" width="25.140625" style="99" customWidth="1"/>
    <col min="1027" max="1277" width="9.140625" style="99"/>
    <col min="1278" max="1278" width="42.28515625" style="99" customWidth="1"/>
    <col min="1279" max="1281" width="23.140625" style="99" customWidth="1"/>
    <col min="1282" max="1282" width="25.140625" style="99" customWidth="1"/>
    <col min="1283" max="1533" width="9.140625" style="99"/>
    <col min="1534" max="1534" width="42.28515625" style="99" customWidth="1"/>
    <col min="1535" max="1537" width="23.140625" style="99" customWidth="1"/>
    <col min="1538" max="1538" width="25.140625" style="99" customWidth="1"/>
    <col min="1539" max="1789" width="9.140625" style="99"/>
    <col min="1790" max="1790" width="42.28515625" style="99" customWidth="1"/>
    <col min="1791" max="1793" width="23.140625" style="99" customWidth="1"/>
    <col min="1794" max="1794" width="25.140625" style="99" customWidth="1"/>
    <col min="1795" max="2045" width="9.140625" style="99"/>
    <col min="2046" max="2046" width="42.28515625" style="99" customWidth="1"/>
    <col min="2047" max="2049" width="23.140625" style="99" customWidth="1"/>
    <col min="2050" max="2050" width="25.140625" style="99" customWidth="1"/>
    <col min="2051" max="2301" width="9.140625" style="99"/>
    <col min="2302" max="2302" width="42.28515625" style="99" customWidth="1"/>
    <col min="2303" max="2305" width="23.140625" style="99" customWidth="1"/>
    <col min="2306" max="2306" width="25.140625" style="99" customWidth="1"/>
    <col min="2307" max="2557" width="9.140625" style="99"/>
    <col min="2558" max="2558" width="42.28515625" style="99" customWidth="1"/>
    <col min="2559" max="2561" width="23.140625" style="99" customWidth="1"/>
    <col min="2562" max="2562" width="25.140625" style="99" customWidth="1"/>
    <col min="2563" max="2813" width="9.140625" style="99"/>
    <col min="2814" max="2814" width="42.28515625" style="99" customWidth="1"/>
    <col min="2815" max="2817" width="23.140625" style="99" customWidth="1"/>
    <col min="2818" max="2818" width="25.140625" style="99" customWidth="1"/>
    <col min="2819" max="3069" width="9.140625" style="99"/>
    <col min="3070" max="3070" width="42.28515625" style="99" customWidth="1"/>
    <col min="3071" max="3073" width="23.140625" style="99" customWidth="1"/>
    <col min="3074" max="3074" width="25.140625" style="99" customWidth="1"/>
    <col min="3075" max="3325" width="9.140625" style="99"/>
    <col min="3326" max="3326" width="42.28515625" style="99" customWidth="1"/>
    <col min="3327" max="3329" width="23.140625" style="99" customWidth="1"/>
    <col min="3330" max="3330" width="25.140625" style="99" customWidth="1"/>
    <col min="3331" max="3581" width="9.140625" style="99"/>
    <col min="3582" max="3582" width="42.28515625" style="99" customWidth="1"/>
    <col min="3583" max="3585" width="23.140625" style="99" customWidth="1"/>
    <col min="3586" max="3586" width="25.140625" style="99" customWidth="1"/>
    <col min="3587" max="3837" width="9.140625" style="99"/>
    <col min="3838" max="3838" width="42.28515625" style="99" customWidth="1"/>
    <col min="3839" max="3841" width="23.140625" style="99" customWidth="1"/>
    <col min="3842" max="3842" width="25.140625" style="99" customWidth="1"/>
    <col min="3843" max="4093" width="9.140625" style="99"/>
    <col min="4094" max="4094" width="42.28515625" style="99" customWidth="1"/>
    <col min="4095" max="4097" width="23.140625" style="99" customWidth="1"/>
    <col min="4098" max="4098" width="25.140625" style="99" customWidth="1"/>
    <col min="4099" max="4349" width="9.140625" style="99"/>
    <col min="4350" max="4350" width="42.28515625" style="99" customWidth="1"/>
    <col min="4351" max="4353" width="23.140625" style="99" customWidth="1"/>
    <col min="4354" max="4354" width="25.140625" style="99" customWidth="1"/>
    <col min="4355" max="4605" width="9.140625" style="99"/>
    <col min="4606" max="4606" width="42.28515625" style="99" customWidth="1"/>
    <col min="4607" max="4609" width="23.140625" style="99" customWidth="1"/>
    <col min="4610" max="4610" width="25.140625" style="99" customWidth="1"/>
    <col min="4611" max="4861" width="9.140625" style="99"/>
    <col min="4862" max="4862" width="42.28515625" style="99" customWidth="1"/>
    <col min="4863" max="4865" width="23.140625" style="99" customWidth="1"/>
    <col min="4866" max="4866" width="25.140625" style="99" customWidth="1"/>
    <col min="4867" max="5117" width="9.140625" style="99"/>
    <col min="5118" max="5118" width="42.28515625" style="99" customWidth="1"/>
    <col min="5119" max="5121" width="23.140625" style="99" customWidth="1"/>
    <col min="5122" max="5122" width="25.140625" style="99" customWidth="1"/>
    <col min="5123" max="5373" width="9.140625" style="99"/>
    <col min="5374" max="5374" width="42.28515625" style="99" customWidth="1"/>
    <col min="5375" max="5377" width="23.140625" style="99" customWidth="1"/>
    <col min="5378" max="5378" width="25.140625" style="99" customWidth="1"/>
    <col min="5379" max="5629" width="9.140625" style="99"/>
    <col min="5630" max="5630" width="42.28515625" style="99" customWidth="1"/>
    <col min="5631" max="5633" width="23.140625" style="99" customWidth="1"/>
    <col min="5634" max="5634" width="25.140625" style="99" customWidth="1"/>
    <col min="5635" max="5885" width="9.140625" style="99"/>
    <col min="5886" max="5886" width="42.28515625" style="99" customWidth="1"/>
    <col min="5887" max="5889" width="23.140625" style="99" customWidth="1"/>
    <col min="5890" max="5890" width="25.140625" style="99" customWidth="1"/>
    <col min="5891" max="6141" width="9.140625" style="99"/>
    <col min="6142" max="6142" width="42.28515625" style="99" customWidth="1"/>
    <col min="6143" max="6145" width="23.140625" style="99" customWidth="1"/>
    <col min="6146" max="6146" width="25.140625" style="99" customWidth="1"/>
    <col min="6147" max="6397" width="9.140625" style="99"/>
    <col min="6398" max="6398" width="42.28515625" style="99" customWidth="1"/>
    <col min="6399" max="6401" width="23.140625" style="99" customWidth="1"/>
    <col min="6402" max="6402" width="25.140625" style="99" customWidth="1"/>
    <col min="6403" max="6653" width="9.140625" style="99"/>
    <col min="6654" max="6654" width="42.28515625" style="99" customWidth="1"/>
    <col min="6655" max="6657" width="23.140625" style="99" customWidth="1"/>
    <col min="6658" max="6658" width="25.140625" style="99" customWidth="1"/>
    <col min="6659" max="6909" width="9.140625" style="99"/>
    <col min="6910" max="6910" width="42.28515625" style="99" customWidth="1"/>
    <col min="6911" max="6913" width="23.140625" style="99" customWidth="1"/>
    <col min="6914" max="6914" width="25.140625" style="99" customWidth="1"/>
    <col min="6915" max="7165" width="9.140625" style="99"/>
    <col min="7166" max="7166" width="42.28515625" style="99" customWidth="1"/>
    <col min="7167" max="7169" width="23.140625" style="99" customWidth="1"/>
    <col min="7170" max="7170" width="25.140625" style="99" customWidth="1"/>
    <col min="7171" max="7421" width="9.140625" style="99"/>
    <col min="7422" max="7422" width="42.28515625" style="99" customWidth="1"/>
    <col min="7423" max="7425" width="23.140625" style="99" customWidth="1"/>
    <col min="7426" max="7426" width="25.140625" style="99" customWidth="1"/>
    <col min="7427" max="7677" width="9.140625" style="99"/>
    <col min="7678" max="7678" width="42.28515625" style="99" customWidth="1"/>
    <col min="7679" max="7681" width="23.140625" style="99" customWidth="1"/>
    <col min="7682" max="7682" width="25.140625" style="99" customWidth="1"/>
    <col min="7683" max="7933" width="9.140625" style="99"/>
    <col min="7934" max="7934" width="42.28515625" style="99" customWidth="1"/>
    <col min="7935" max="7937" width="23.140625" style="99" customWidth="1"/>
    <col min="7938" max="7938" width="25.140625" style="99" customWidth="1"/>
    <col min="7939" max="8189" width="9.140625" style="99"/>
    <col min="8190" max="8190" width="42.28515625" style="99" customWidth="1"/>
    <col min="8191" max="8193" width="23.140625" style="99" customWidth="1"/>
    <col min="8194" max="8194" width="25.140625" style="99" customWidth="1"/>
    <col min="8195" max="8445" width="9.140625" style="99"/>
    <col min="8446" max="8446" width="42.28515625" style="99" customWidth="1"/>
    <col min="8447" max="8449" width="23.140625" style="99" customWidth="1"/>
    <col min="8450" max="8450" width="25.140625" style="99" customWidth="1"/>
    <col min="8451" max="8701" width="9.140625" style="99"/>
    <col min="8702" max="8702" width="42.28515625" style="99" customWidth="1"/>
    <col min="8703" max="8705" width="23.140625" style="99" customWidth="1"/>
    <col min="8706" max="8706" width="25.140625" style="99" customWidth="1"/>
    <col min="8707" max="8957" width="9.140625" style="99"/>
    <col min="8958" max="8958" width="42.28515625" style="99" customWidth="1"/>
    <col min="8959" max="8961" width="23.140625" style="99" customWidth="1"/>
    <col min="8962" max="8962" width="25.140625" style="99" customWidth="1"/>
    <col min="8963" max="9213" width="9.140625" style="99"/>
    <col min="9214" max="9214" width="42.28515625" style="99" customWidth="1"/>
    <col min="9215" max="9217" width="23.140625" style="99" customWidth="1"/>
    <col min="9218" max="9218" width="25.140625" style="99" customWidth="1"/>
    <col min="9219" max="9469" width="9.140625" style="99"/>
    <col min="9470" max="9470" width="42.28515625" style="99" customWidth="1"/>
    <col min="9471" max="9473" width="23.140625" style="99" customWidth="1"/>
    <col min="9474" max="9474" width="25.140625" style="99" customWidth="1"/>
    <col min="9475" max="9725" width="9.140625" style="99"/>
    <col min="9726" max="9726" width="42.28515625" style="99" customWidth="1"/>
    <col min="9727" max="9729" width="23.140625" style="99" customWidth="1"/>
    <col min="9730" max="9730" width="25.140625" style="99" customWidth="1"/>
    <col min="9731" max="9981" width="9.140625" style="99"/>
    <col min="9982" max="9982" width="42.28515625" style="99" customWidth="1"/>
    <col min="9983" max="9985" width="23.140625" style="99" customWidth="1"/>
    <col min="9986" max="9986" width="25.140625" style="99" customWidth="1"/>
    <col min="9987" max="10237" width="9.140625" style="99"/>
    <col min="10238" max="10238" width="42.28515625" style="99" customWidth="1"/>
    <col min="10239" max="10241" width="23.140625" style="99" customWidth="1"/>
    <col min="10242" max="10242" width="25.140625" style="99" customWidth="1"/>
    <col min="10243" max="10493" width="9.140625" style="99"/>
    <col min="10494" max="10494" width="42.28515625" style="99" customWidth="1"/>
    <col min="10495" max="10497" width="23.140625" style="99" customWidth="1"/>
    <col min="10498" max="10498" width="25.140625" style="99" customWidth="1"/>
    <col min="10499" max="10749" width="9.140625" style="99"/>
    <col min="10750" max="10750" width="42.28515625" style="99" customWidth="1"/>
    <col min="10751" max="10753" width="23.140625" style="99" customWidth="1"/>
    <col min="10754" max="10754" width="25.140625" style="99" customWidth="1"/>
    <col min="10755" max="11005" width="9.140625" style="99"/>
    <col min="11006" max="11006" width="42.28515625" style="99" customWidth="1"/>
    <col min="11007" max="11009" width="23.140625" style="99" customWidth="1"/>
    <col min="11010" max="11010" width="25.140625" style="99" customWidth="1"/>
    <col min="11011" max="11261" width="9.140625" style="99"/>
    <col min="11262" max="11262" width="42.28515625" style="99" customWidth="1"/>
    <col min="11263" max="11265" width="23.140625" style="99" customWidth="1"/>
    <col min="11266" max="11266" width="25.140625" style="99" customWidth="1"/>
    <col min="11267" max="11517" width="9.140625" style="99"/>
    <col min="11518" max="11518" width="42.28515625" style="99" customWidth="1"/>
    <col min="11519" max="11521" width="23.140625" style="99" customWidth="1"/>
    <col min="11522" max="11522" width="25.140625" style="99" customWidth="1"/>
    <col min="11523" max="11773" width="9.140625" style="99"/>
    <col min="11774" max="11774" width="42.28515625" style="99" customWidth="1"/>
    <col min="11775" max="11777" width="23.140625" style="99" customWidth="1"/>
    <col min="11778" max="11778" width="25.140625" style="99" customWidth="1"/>
    <col min="11779" max="12029" width="9.140625" style="99"/>
    <col min="12030" max="12030" width="42.28515625" style="99" customWidth="1"/>
    <col min="12031" max="12033" width="23.140625" style="99" customWidth="1"/>
    <col min="12034" max="12034" width="25.140625" style="99" customWidth="1"/>
    <col min="12035" max="12285" width="9.140625" style="99"/>
    <col min="12286" max="12286" width="42.28515625" style="99" customWidth="1"/>
    <col min="12287" max="12289" width="23.140625" style="99" customWidth="1"/>
    <col min="12290" max="12290" width="25.140625" style="99" customWidth="1"/>
    <col min="12291" max="12541" width="9.140625" style="99"/>
    <col min="12542" max="12542" width="42.28515625" style="99" customWidth="1"/>
    <col min="12543" max="12545" width="23.140625" style="99" customWidth="1"/>
    <col min="12546" max="12546" width="25.140625" style="99" customWidth="1"/>
    <col min="12547" max="12797" width="9.140625" style="99"/>
    <col min="12798" max="12798" width="42.28515625" style="99" customWidth="1"/>
    <col min="12799" max="12801" width="23.140625" style="99" customWidth="1"/>
    <col min="12802" max="12802" width="25.140625" style="99" customWidth="1"/>
    <col min="12803" max="13053" width="9.140625" style="99"/>
    <col min="13054" max="13054" width="42.28515625" style="99" customWidth="1"/>
    <col min="13055" max="13057" width="23.140625" style="99" customWidth="1"/>
    <col min="13058" max="13058" width="25.140625" style="99" customWidth="1"/>
    <col min="13059" max="13309" width="9.140625" style="99"/>
    <col min="13310" max="13310" width="42.28515625" style="99" customWidth="1"/>
    <col min="13311" max="13313" width="23.140625" style="99" customWidth="1"/>
    <col min="13314" max="13314" width="25.140625" style="99" customWidth="1"/>
    <col min="13315" max="13565" width="9.140625" style="99"/>
    <col min="13566" max="13566" width="42.28515625" style="99" customWidth="1"/>
    <col min="13567" max="13569" width="23.140625" style="99" customWidth="1"/>
    <col min="13570" max="13570" width="25.140625" style="99" customWidth="1"/>
    <col min="13571" max="13821" width="9.140625" style="99"/>
    <col min="13822" max="13822" width="42.28515625" style="99" customWidth="1"/>
    <col min="13823" max="13825" width="23.140625" style="99" customWidth="1"/>
    <col min="13826" max="13826" width="25.140625" style="99" customWidth="1"/>
    <col min="13827" max="14077" width="9.140625" style="99"/>
    <col min="14078" max="14078" width="42.28515625" style="99" customWidth="1"/>
    <col min="14079" max="14081" width="23.140625" style="99" customWidth="1"/>
    <col min="14082" max="14082" width="25.140625" style="99" customWidth="1"/>
    <col min="14083" max="14333" width="9.140625" style="99"/>
    <col min="14334" max="14334" width="42.28515625" style="99" customWidth="1"/>
    <col min="14335" max="14337" width="23.140625" style="99" customWidth="1"/>
    <col min="14338" max="14338" width="25.140625" style="99" customWidth="1"/>
    <col min="14339" max="14589" width="9.140625" style="99"/>
    <col min="14590" max="14590" width="42.28515625" style="99" customWidth="1"/>
    <col min="14591" max="14593" width="23.140625" style="99" customWidth="1"/>
    <col min="14594" max="14594" width="25.140625" style="99" customWidth="1"/>
    <col min="14595" max="14845" width="9.140625" style="99"/>
    <col min="14846" max="14846" width="42.28515625" style="99" customWidth="1"/>
    <col min="14847" max="14849" width="23.140625" style="99" customWidth="1"/>
    <col min="14850" max="14850" width="25.140625" style="99" customWidth="1"/>
    <col min="14851" max="15101" width="9.140625" style="99"/>
    <col min="15102" max="15102" width="42.28515625" style="99" customWidth="1"/>
    <col min="15103" max="15105" width="23.140625" style="99" customWidth="1"/>
    <col min="15106" max="15106" width="25.140625" style="99" customWidth="1"/>
    <col min="15107" max="15357" width="9.140625" style="99"/>
    <col min="15358" max="15358" width="42.28515625" style="99" customWidth="1"/>
    <col min="15359" max="15361" width="23.140625" style="99" customWidth="1"/>
    <col min="15362" max="15362" width="25.140625" style="99" customWidth="1"/>
    <col min="15363" max="15613" width="9.140625" style="99"/>
    <col min="15614" max="15614" width="42.28515625" style="99" customWidth="1"/>
    <col min="15615" max="15617" width="23.140625" style="99" customWidth="1"/>
    <col min="15618" max="15618" width="25.140625" style="99" customWidth="1"/>
    <col min="15619" max="15869" width="9.140625" style="99"/>
    <col min="15870" max="15870" width="42.28515625" style="99" customWidth="1"/>
    <col min="15871" max="15873" width="23.140625" style="99" customWidth="1"/>
    <col min="15874" max="15874" width="25.140625" style="99" customWidth="1"/>
    <col min="15875" max="16125" width="9.140625" style="99"/>
    <col min="16126" max="16126" width="42.28515625" style="99" customWidth="1"/>
    <col min="16127" max="16129" width="23.140625" style="99" customWidth="1"/>
    <col min="16130" max="16130" width="25.140625" style="99" customWidth="1"/>
    <col min="16131" max="16384" width="9.140625" style="99"/>
  </cols>
  <sheetData>
    <row r="1" spans="1:5" ht="24.75" customHeight="1" x14ac:dyDescent="0.25">
      <c r="A1" s="238" t="s">
        <v>121</v>
      </c>
      <c r="B1" s="238"/>
      <c r="C1" s="238"/>
      <c r="D1" s="238"/>
    </row>
    <row r="3" spans="1:5" ht="24.75" customHeight="1" x14ac:dyDescent="0.25">
      <c r="A3" s="100"/>
      <c r="B3" s="101"/>
      <c r="C3" s="101"/>
      <c r="D3" s="101"/>
    </row>
    <row r="4" spans="1:5" ht="24.75" customHeight="1" x14ac:dyDescent="0.25">
      <c r="A4" s="102" t="s">
        <v>64</v>
      </c>
      <c r="B4" s="103" t="s">
        <v>2</v>
      </c>
      <c r="C4" s="103" t="s">
        <v>108</v>
      </c>
      <c r="D4" s="103" t="s">
        <v>31</v>
      </c>
      <c r="E4" s="103" t="s">
        <v>32</v>
      </c>
    </row>
    <row r="5" spans="1:5" ht="46.5" customHeight="1" x14ac:dyDescent="0.25">
      <c r="A5" s="113" t="s">
        <v>254</v>
      </c>
      <c r="B5" s="105">
        <v>1</v>
      </c>
      <c r="C5" s="106"/>
      <c r="D5" s="117">
        <f>+B5*C5</f>
        <v>0</v>
      </c>
      <c r="E5" s="239" t="s">
        <v>34</v>
      </c>
    </row>
    <row r="6" spans="1:5" ht="30" customHeight="1" x14ac:dyDescent="0.25">
      <c r="A6" s="104" t="s">
        <v>279</v>
      </c>
      <c r="B6" s="105">
        <v>2</v>
      </c>
      <c r="C6" s="106"/>
      <c r="D6" s="117">
        <f t="shared" ref="D6:D10" si="0">+B6*C6</f>
        <v>0</v>
      </c>
      <c r="E6" s="239"/>
    </row>
    <row r="7" spans="1:5" ht="24.75" customHeight="1" x14ac:dyDescent="0.25">
      <c r="A7" s="104" t="s">
        <v>109</v>
      </c>
      <c r="B7" s="105">
        <v>1</v>
      </c>
      <c r="C7" s="106"/>
      <c r="D7" s="117">
        <f t="shared" si="0"/>
        <v>0</v>
      </c>
      <c r="E7" s="239"/>
    </row>
    <row r="8" spans="1:5" ht="24.75" customHeight="1" x14ac:dyDescent="0.25">
      <c r="A8" s="104" t="s">
        <v>110</v>
      </c>
      <c r="B8" s="105">
        <v>1</v>
      </c>
      <c r="C8" s="106"/>
      <c r="D8" s="117">
        <f t="shared" si="0"/>
        <v>0</v>
      </c>
      <c r="E8" s="239"/>
    </row>
    <row r="9" spans="1:5" ht="24.75" customHeight="1" x14ac:dyDescent="0.25">
      <c r="A9" s="104" t="s">
        <v>250</v>
      </c>
      <c r="B9" s="203">
        <v>1</v>
      </c>
      <c r="C9" s="106"/>
      <c r="D9" s="117">
        <f t="shared" si="0"/>
        <v>0</v>
      </c>
      <c r="E9" s="239"/>
    </row>
    <row r="10" spans="1:5" ht="24.75" customHeight="1" x14ac:dyDescent="0.25">
      <c r="A10" s="104" t="s">
        <v>251</v>
      </c>
      <c r="B10" s="105">
        <v>3</v>
      </c>
      <c r="C10" s="106"/>
      <c r="D10" s="117">
        <f t="shared" si="0"/>
        <v>0</v>
      </c>
      <c r="E10" s="239"/>
    </row>
    <row r="11" spans="1:5" ht="24.75" customHeight="1" x14ac:dyDescent="0.25">
      <c r="A11" s="104" t="s">
        <v>283</v>
      </c>
      <c r="B11" s="205">
        <v>1</v>
      </c>
      <c r="C11" s="106"/>
      <c r="D11" s="117"/>
      <c r="E11" s="239"/>
    </row>
    <row r="12" spans="1:5" ht="24.75" customHeight="1" x14ac:dyDescent="0.25">
      <c r="A12" s="108" t="s">
        <v>9</v>
      </c>
      <c r="B12" s="107"/>
      <c r="C12" s="106"/>
      <c r="D12" s="118">
        <f>SUBTOTAL(109,D5:D10)</f>
        <v>0</v>
      </c>
      <c r="E12" s="239"/>
    </row>
    <row r="13" spans="1:5" ht="24.75" customHeight="1" x14ac:dyDescent="0.25">
      <c r="A13" s="109"/>
      <c r="B13" s="110"/>
      <c r="C13" s="110"/>
      <c r="D13" s="110"/>
    </row>
    <row r="14" spans="1:5" ht="16.5" customHeight="1" thickBot="1" x14ac:dyDescent="0.3">
      <c r="A14" s="109"/>
      <c r="B14" s="110"/>
      <c r="C14" s="110"/>
      <c r="D14" s="110"/>
    </row>
    <row r="15" spans="1:5" ht="44.25" customHeight="1" thickBot="1" x14ac:dyDescent="0.3">
      <c r="A15" s="47" t="s">
        <v>268</v>
      </c>
      <c r="B15" s="103" t="s">
        <v>122</v>
      </c>
      <c r="C15" s="103" t="s">
        <v>108</v>
      </c>
      <c r="D15" s="103" t="s">
        <v>31</v>
      </c>
      <c r="E15" s="103" t="s">
        <v>32</v>
      </c>
    </row>
    <row r="16" spans="1:5" ht="54.75" customHeight="1" x14ac:dyDescent="0.25">
      <c r="A16" s="113" t="s">
        <v>254</v>
      </c>
      <c r="B16" s="106">
        <v>1</v>
      </c>
      <c r="C16" s="106"/>
      <c r="D16" s="117">
        <f>+B16*C16</f>
        <v>0</v>
      </c>
      <c r="E16" s="237" t="s">
        <v>82</v>
      </c>
    </row>
    <row r="17" spans="1:5" ht="72" customHeight="1" x14ac:dyDescent="0.25">
      <c r="A17" s="113" t="s">
        <v>255</v>
      </c>
      <c r="B17" s="106">
        <v>1</v>
      </c>
      <c r="C17" s="106"/>
      <c r="D17" s="117">
        <f>+B17*C17</f>
        <v>0</v>
      </c>
      <c r="E17" s="237"/>
    </row>
    <row r="18" spans="1:5" ht="24.75" customHeight="1" x14ac:dyDescent="0.25">
      <c r="A18" s="108" t="s">
        <v>9</v>
      </c>
      <c r="B18" s="107"/>
      <c r="C18" s="106"/>
      <c r="D18" s="118">
        <f>+D16+D17</f>
        <v>0</v>
      </c>
      <c r="E18" s="237"/>
    </row>
    <row r="19" spans="1:5" ht="24.75" customHeight="1" x14ac:dyDescent="0.25">
      <c r="A19" s="101"/>
      <c r="B19" s="101"/>
      <c r="C19" s="101"/>
      <c r="D19" s="101"/>
    </row>
    <row r="20" spans="1:5" ht="24.75" customHeight="1" x14ac:dyDescent="0.25">
      <c r="A20" s="101"/>
      <c r="B20" s="101"/>
      <c r="C20" s="101"/>
      <c r="D20" s="101"/>
    </row>
    <row r="21" spans="1:5" ht="24.75" customHeight="1" x14ac:dyDescent="0.25">
      <c r="A21" s="102" t="s">
        <v>84</v>
      </c>
      <c r="B21" s="112" t="s">
        <v>2</v>
      </c>
      <c r="C21" s="112" t="s">
        <v>108</v>
      </c>
      <c r="D21" s="112" t="s">
        <v>31</v>
      </c>
      <c r="E21" s="103" t="s">
        <v>32</v>
      </c>
    </row>
    <row r="22" spans="1:5" ht="35.25" customHeight="1" x14ac:dyDescent="0.25">
      <c r="A22" s="113" t="s">
        <v>280</v>
      </c>
      <c r="B22" s="106">
        <v>3</v>
      </c>
      <c r="C22" s="114"/>
      <c r="D22" s="119">
        <f>+B22*C22</f>
        <v>0</v>
      </c>
      <c r="E22" s="237" t="s">
        <v>111</v>
      </c>
    </row>
    <row r="23" spans="1:5" ht="24.75" customHeight="1" x14ac:dyDescent="0.25">
      <c r="A23" s="113" t="s">
        <v>112</v>
      </c>
      <c r="B23" s="106">
        <v>3</v>
      </c>
      <c r="C23" s="114"/>
      <c r="D23" s="119">
        <f>+B23*C23</f>
        <v>0</v>
      </c>
      <c r="E23" s="237"/>
    </row>
    <row r="24" spans="1:5" ht="24.75" customHeight="1" x14ac:dyDescent="0.25">
      <c r="A24" s="113" t="s">
        <v>113</v>
      </c>
      <c r="B24" s="106">
        <v>1</v>
      </c>
      <c r="C24" s="114"/>
      <c r="D24" s="119">
        <f>+B24*C24</f>
        <v>0</v>
      </c>
      <c r="E24" s="237"/>
    </row>
    <row r="25" spans="1:5" ht="39" customHeight="1" x14ac:dyDescent="0.25">
      <c r="A25" s="113" t="s">
        <v>114</v>
      </c>
      <c r="B25" s="106">
        <v>1</v>
      </c>
      <c r="C25" s="114"/>
      <c r="D25" s="119">
        <f>+B25*C25</f>
        <v>0</v>
      </c>
      <c r="E25" s="237"/>
    </row>
    <row r="26" spans="1:5" ht="39" customHeight="1" x14ac:dyDescent="0.25">
      <c r="A26" s="113" t="s">
        <v>250</v>
      </c>
      <c r="B26" s="106">
        <v>1</v>
      </c>
      <c r="C26" s="114"/>
      <c r="D26" s="119">
        <f>+B26*C26</f>
        <v>0</v>
      </c>
      <c r="E26" s="237"/>
    </row>
    <row r="27" spans="1:5" ht="24.75" customHeight="1" x14ac:dyDescent="0.25">
      <c r="A27" s="108" t="s">
        <v>9</v>
      </c>
      <c r="B27" s="107"/>
      <c r="C27" s="106"/>
      <c r="D27" s="118">
        <f>+D22+D23+D24+D25</f>
        <v>0</v>
      </c>
      <c r="E27" s="237"/>
    </row>
    <row r="28" spans="1:5" ht="24.75" customHeight="1" x14ac:dyDescent="0.25">
      <c r="A28" s="101"/>
      <c r="B28" s="101"/>
      <c r="C28" s="101"/>
      <c r="D28" s="101"/>
    </row>
    <row r="29" spans="1:5" ht="24.75" customHeight="1" x14ac:dyDescent="0.25">
      <c r="A29" s="101"/>
      <c r="B29" s="101"/>
      <c r="C29" s="101"/>
      <c r="D29" s="101"/>
    </row>
    <row r="30" spans="1:5" ht="24.75" customHeight="1" x14ac:dyDescent="0.25">
      <c r="A30" s="115" t="s">
        <v>115</v>
      </c>
      <c r="B30" s="112" t="s">
        <v>65</v>
      </c>
      <c r="C30" s="112" t="s">
        <v>108</v>
      </c>
      <c r="D30" s="112" t="s">
        <v>31</v>
      </c>
      <c r="E30" s="103" t="s">
        <v>32</v>
      </c>
    </row>
    <row r="31" spans="1:5" ht="24.75" customHeight="1" x14ac:dyDescent="0.25">
      <c r="A31" s="113" t="s">
        <v>281</v>
      </c>
      <c r="B31" s="107">
        <v>2</v>
      </c>
      <c r="C31" s="107"/>
      <c r="D31" s="120">
        <f t="shared" ref="D31:D36" si="1">+B31*C31</f>
        <v>0</v>
      </c>
      <c r="E31" s="240" t="s">
        <v>116</v>
      </c>
    </row>
    <row r="32" spans="1:5" ht="24.75" customHeight="1" x14ac:dyDescent="0.25">
      <c r="A32" s="113" t="s">
        <v>117</v>
      </c>
      <c r="B32" s="107">
        <v>2</v>
      </c>
      <c r="C32" s="107"/>
      <c r="D32" s="120">
        <f t="shared" si="1"/>
        <v>0</v>
      </c>
      <c r="E32" s="240"/>
    </row>
    <row r="33" spans="1:5" ht="36.75" customHeight="1" x14ac:dyDescent="0.25">
      <c r="A33" s="113" t="s">
        <v>256</v>
      </c>
      <c r="B33" s="107">
        <v>1</v>
      </c>
      <c r="C33" s="107"/>
      <c r="D33" s="120">
        <f t="shared" si="1"/>
        <v>0</v>
      </c>
      <c r="E33" s="240"/>
    </row>
    <row r="34" spans="1:5" ht="24.75" customHeight="1" x14ac:dyDescent="0.25">
      <c r="A34" s="113" t="s">
        <v>118</v>
      </c>
      <c r="B34" s="107">
        <v>1</v>
      </c>
      <c r="C34" s="107"/>
      <c r="D34" s="120">
        <f t="shared" si="1"/>
        <v>0</v>
      </c>
      <c r="E34" s="240"/>
    </row>
    <row r="35" spans="1:5" ht="24.75" customHeight="1" x14ac:dyDescent="0.25">
      <c r="A35" s="113" t="s">
        <v>119</v>
      </c>
      <c r="B35" s="107">
        <v>1</v>
      </c>
      <c r="C35" s="107"/>
      <c r="D35" s="120">
        <f t="shared" si="1"/>
        <v>0</v>
      </c>
      <c r="E35" s="240"/>
    </row>
    <row r="36" spans="1:5" ht="24.75" customHeight="1" x14ac:dyDescent="0.25">
      <c r="A36" s="104" t="s">
        <v>283</v>
      </c>
      <c r="B36" s="205">
        <v>1</v>
      </c>
      <c r="C36" s="106"/>
      <c r="D36" s="120">
        <f t="shared" si="1"/>
        <v>0</v>
      </c>
      <c r="E36" s="240"/>
    </row>
    <row r="37" spans="1:5" ht="24.75" customHeight="1" x14ac:dyDescent="0.25">
      <c r="A37" s="108" t="s">
        <v>9</v>
      </c>
      <c r="B37" s="107"/>
      <c r="C37" s="106"/>
      <c r="D37" s="118">
        <f>+D31+D32+D33+D34+D35</f>
        <v>0</v>
      </c>
      <c r="E37" s="240"/>
    </row>
    <row r="38" spans="1:5" ht="24.75" customHeight="1" x14ac:dyDescent="0.25">
      <c r="A38" s="100"/>
      <c r="B38" s="101"/>
      <c r="C38" s="101"/>
      <c r="D38" s="101"/>
    </row>
    <row r="39" spans="1:5" ht="24.75" customHeight="1" x14ac:dyDescent="0.25">
      <c r="A39" s="101"/>
      <c r="B39" s="101"/>
      <c r="C39" s="101"/>
      <c r="D39" s="101"/>
    </row>
    <row r="40" spans="1:5" ht="24.75" customHeight="1" x14ac:dyDescent="0.25">
      <c r="A40" s="102" t="s">
        <v>92</v>
      </c>
      <c r="B40" s="112" t="s">
        <v>65</v>
      </c>
      <c r="C40" s="112" t="s">
        <v>108</v>
      </c>
      <c r="D40" s="112" t="s">
        <v>31</v>
      </c>
      <c r="E40" s="103" t="s">
        <v>32</v>
      </c>
    </row>
    <row r="41" spans="1:5" ht="49.5" customHeight="1" x14ac:dyDescent="0.25">
      <c r="A41" s="113" t="s">
        <v>254</v>
      </c>
      <c r="B41" s="107">
        <v>1</v>
      </c>
      <c r="C41" s="107"/>
      <c r="D41" s="120">
        <f t="shared" ref="D41:D46" si="2">+B41*C41</f>
        <v>0</v>
      </c>
      <c r="E41" s="237" t="s">
        <v>17</v>
      </c>
    </row>
    <row r="42" spans="1:5" ht="24.75" customHeight="1" x14ac:dyDescent="0.25">
      <c r="A42" s="104" t="s">
        <v>282</v>
      </c>
      <c r="B42" s="107">
        <v>2</v>
      </c>
      <c r="C42" s="107"/>
      <c r="D42" s="120">
        <f t="shared" si="2"/>
        <v>0</v>
      </c>
      <c r="E42" s="237"/>
    </row>
    <row r="43" spans="1:5" ht="39.75" customHeight="1" x14ac:dyDescent="0.25">
      <c r="A43" s="113" t="s">
        <v>252</v>
      </c>
      <c r="B43" s="107">
        <v>1</v>
      </c>
      <c r="C43" s="107"/>
      <c r="D43" s="120">
        <f t="shared" si="2"/>
        <v>0</v>
      </c>
      <c r="E43" s="237"/>
    </row>
    <row r="44" spans="1:5" ht="24.75" customHeight="1" x14ac:dyDescent="0.25">
      <c r="A44" s="113" t="s">
        <v>118</v>
      </c>
      <c r="B44" s="107">
        <v>1</v>
      </c>
      <c r="C44" s="107"/>
      <c r="D44" s="120">
        <f t="shared" si="2"/>
        <v>0</v>
      </c>
      <c r="E44" s="237"/>
    </row>
    <row r="45" spans="1:5" ht="24.75" customHeight="1" x14ac:dyDescent="0.25">
      <c r="A45" s="113" t="s">
        <v>119</v>
      </c>
      <c r="B45" s="107">
        <v>1</v>
      </c>
      <c r="C45" s="107"/>
      <c r="D45" s="120">
        <f t="shared" si="2"/>
        <v>0</v>
      </c>
      <c r="E45" s="237"/>
    </row>
    <row r="46" spans="1:5" ht="24.75" customHeight="1" x14ac:dyDescent="0.25">
      <c r="A46" s="104" t="s">
        <v>283</v>
      </c>
      <c r="B46" s="205">
        <v>1</v>
      </c>
      <c r="C46" s="206"/>
      <c r="D46" s="120">
        <f t="shared" si="2"/>
        <v>0</v>
      </c>
      <c r="E46" s="237"/>
    </row>
    <row r="47" spans="1:5" ht="24.75" customHeight="1" x14ac:dyDescent="0.25">
      <c r="A47" s="108" t="s">
        <v>120</v>
      </c>
      <c r="B47" s="107"/>
      <c r="C47" s="106"/>
      <c r="D47" s="117">
        <f>SUBTOTAL(109,D41:D45)</f>
        <v>0</v>
      </c>
      <c r="E47" s="237"/>
    </row>
    <row r="48" spans="1:5" ht="24.75" customHeight="1" x14ac:dyDescent="0.25">
      <c r="A48" s="116"/>
      <c r="B48" s="111"/>
      <c r="C48" s="110"/>
      <c r="D48" s="110"/>
    </row>
    <row r="49" spans="1:5" ht="24.75" customHeight="1" x14ac:dyDescent="0.25">
      <c r="A49" s="116"/>
      <c r="B49" s="111"/>
      <c r="C49" s="110"/>
      <c r="D49" s="110"/>
    </row>
    <row r="50" spans="1:5" ht="24.75" customHeight="1" x14ac:dyDescent="0.25">
      <c r="A50" s="102" t="s">
        <v>96</v>
      </c>
      <c r="B50" s="112" t="s">
        <v>65</v>
      </c>
      <c r="C50" s="112" t="s">
        <v>108</v>
      </c>
      <c r="D50" s="112" t="s">
        <v>31</v>
      </c>
      <c r="E50" s="103" t="s">
        <v>32</v>
      </c>
    </row>
    <row r="51" spans="1:5" ht="54" customHeight="1" x14ac:dyDescent="0.25">
      <c r="A51" s="113" t="s">
        <v>254</v>
      </c>
      <c r="B51" s="106">
        <v>1</v>
      </c>
      <c r="C51" s="106"/>
      <c r="D51" s="117">
        <f>+B51*C51</f>
        <v>0</v>
      </c>
      <c r="E51" s="237" t="s">
        <v>58</v>
      </c>
    </row>
    <row r="52" spans="1:5" ht="45.75" customHeight="1" x14ac:dyDescent="0.25">
      <c r="A52" s="113" t="s">
        <v>253</v>
      </c>
      <c r="B52" s="106">
        <v>1</v>
      </c>
      <c r="C52" s="106"/>
      <c r="D52" s="117">
        <f>+B52*C52</f>
        <v>0</v>
      </c>
      <c r="E52" s="237"/>
    </row>
    <row r="53" spans="1:5" ht="24.75" customHeight="1" x14ac:dyDescent="0.25">
      <c r="A53" s="108" t="s">
        <v>9</v>
      </c>
      <c r="B53" s="107"/>
      <c r="C53" s="106"/>
      <c r="D53" s="118">
        <f>+D51+D52</f>
        <v>0</v>
      </c>
      <c r="E53" s="237"/>
    </row>
    <row r="55" spans="1:5" ht="24.75" customHeight="1" x14ac:dyDescent="0.25">
      <c r="A55" s="99" t="s">
        <v>129</v>
      </c>
      <c r="D55" s="131">
        <f>+D12+D18+D27+D37+D47+D53</f>
        <v>0</v>
      </c>
    </row>
  </sheetData>
  <mergeCells count="7">
    <mergeCell ref="E51:E53"/>
    <mergeCell ref="A1:D1"/>
    <mergeCell ref="E5:E12"/>
    <mergeCell ref="E16:E18"/>
    <mergeCell ref="E22:E27"/>
    <mergeCell ref="E31:E37"/>
    <mergeCell ref="E41:E47"/>
  </mergeCells>
  <pageMargins left="0.7" right="0.7" top="0.75" bottom="0.75" header="0.3" footer="0.3"/>
  <pageSetup scale="80" orientation="portrait" horizontalDpi="0" verticalDpi="0" r:id="rId1"/>
  <ignoredErrors>
    <ignoredError sqref="D12 D16:D17 D27 D37 D47 D51:D55 D5:D8 D22:D25 D10 D31:D35 D41:D45" unlocked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9" zoomScaleNormal="100" workbookViewId="0">
      <selection activeCell="D30" sqref="D30"/>
    </sheetView>
  </sheetViews>
  <sheetFormatPr baseColWidth="10" defaultColWidth="9.140625" defaultRowHeight="13.5" x14ac:dyDescent="0.25"/>
  <cols>
    <col min="1" max="1" width="53.5703125" style="75" customWidth="1"/>
    <col min="2" max="4" width="11.7109375" style="75" customWidth="1"/>
    <col min="5" max="5" width="27.7109375" style="75" customWidth="1"/>
    <col min="6" max="7" width="9.140625" style="75" customWidth="1"/>
    <col min="8" max="8" width="61.85546875" style="75" customWidth="1"/>
    <col min="9" max="11" width="9.140625" style="75" customWidth="1"/>
    <col min="12" max="12" width="12.140625" style="75" customWidth="1"/>
    <col min="13" max="256" width="9.140625" style="75"/>
    <col min="257" max="257" width="53.5703125" style="75" customWidth="1"/>
    <col min="258" max="260" width="11.7109375" style="75" customWidth="1"/>
    <col min="261" max="261" width="19.7109375" style="75" customWidth="1"/>
    <col min="262" max="263" width="9.140625" style="75" customWidth="1"/>
    <col min="264" max="264" width="61.85546875" style="75" customWidth="1"/>
    <col min="265" max="267" width="9.140625" style="75" customWidth="1"/>
    <col min="268" max="268" width="12.140625" style="75" customWidth="1"/>
    <col min="269" max="512" width="9.140625" style="75"/>
    <col min="513" max="513" width="53.5703125" style="75" customWidth="1"/>
    <col min="514" max="516" width="11.7109375" style="75" customWidth="1"/>
    <col min="517" max="517" width="19.7109375" style="75" customWidth="1"/>
    <col min="518" max="519" width="9.140625" style="75" customWidth="1"/>
    <col min="520" max="520" width="61.85546875" style="75" customWidth="1"/>
    <col min="521" max="523" width="9.140625" style="75" customWidth="1"/>
    <col min="524" max="524" width="12.140625" style="75" customWidth="1"/>
    <col min="525" max="768" width="9.140625" style="75"/>
    <col min="769" max="769" width="53.5703125" style="75" customWidth="1"/>
    <col min="770" max="772" width="11.7109375" style="75" customWidth="1"/>
    <col min="773" max="773" width="19.7109375" style="75" customWidth="1"/>
    <col min="774" max="775" width="9.140625" style="75" customWidth="1"/>
    <col min="776" max="776" width="61.85546875" style="75" customWidth="1"/>
    <col min="777" max="779" width="9.140625" style="75" customWidth="1"/>
    <col min="780" max="780" width="12.140625" style="75" customWidth="1"/>
    <col min="781" max="1024" width="9.140625" style="75"/>
    <col min="1025" max="1025" width="53.5703125" style="75" customWidth="1"/>
    <col min="1026" max="1028" width="11.7109375" style="75" customWidth="1"/>
    <col min="1029" max="1029" width="19.7109375" style="75" customWidth="1"/>
    <col min="1030" max="1031" width="9.140625" style="75" customWidth="1"/>
    <col min="1032" max="1032" width="61.85546875" style="75" customWidth="1"/>
    <col min="1033" max="1035" width="9.140625" style="75" customWidth="1"/>
    <col min="1036" max="1036" width="12.140625" style="75" customWidth="1"/>
    <col min="1037" max="1280" width="9.140625" style="75"/>
    <col min="1281" max="1281" width="53.5703125" style="75" customWidth="1"/>
    <col min="1282" max="1284" width="11.7109375" style="75" customWidth="1"/>
    <col min="1285" max="1285" width="19.7109375" style="75" customWidth="1"/>
    <col min="1286" max="1287" width="9.140625" style="75" customWidth="1"/>
    <col min="1288" max="1288" width="61.85546875" style="75" customWidth="1"/>
    <col min="1289" max="1291" width="9.140625" style="75" customWidth="1"/>
    <col min="1292" max="1292" width="12.140625" style="75" customWidth="1"/>
    <col min="1293" max="1536" width="9.140625" style="75"/>
    <col min="1537" max="1537" width="53.5703125" style="75" customWidth="1"/>
    <col min="1538" max="1540" width="11.7109375" style="75" customWidth="1"/>
    <col min="1541" max="1541" width="19.7109375" style="75" customWidth="1"/>
    <col min="1542" max="1543" width="9.140625" style="75" customWidth="1"/>
    <col min="1544" max="1544" width="61.85546875" style="75" customWidth="1"/>
    <col min="1545" max="1547" width="9.140625" style="75" customWidth="1"/>
    <col min="1548" max="1548" width="12.140625" style="75" customWidth="1"/>
    <col min="1549" max="1792" width="9.140625" style="75"/>
    <col min="1793" max="1793" width="53.5703125" style="75" customWidth="1"/>
    <col min="1794" max="1796" width="11.7109375" style="75" customWidth="1"/>
    <col min="1797" max="1797" width="19.7109375" style="75" customWidth="1"/>
    <col min="1798" max="1799" width="9.140625" style="75" customWidth="1"/>
    <col min="1800" max="1800" width="61.85546875" style="75" customWidth="1"/>
    <col min="1801" max="1803" width="9.140625" style="75" customWidth="1"/>
    <col min="1804" max="1804" width="12.140625" style="75" customWidth="1"/>
    <col min="1805" max="2048" width="9.140625" style="75"/>
    <col min="2049" max="2049" width="53.5703125" style="75" customWidth="1"/>
    <col min="2050" max="2052" width="11.7109375" style="75" customWidth="1"/>
    <col min="2053" max="2053" width="19.7109375" style="75" customWidth="1"/>
    <col min="2054" max="2055" width="9.140625" style="75" customWidth="1"/>
    <col min="2056" max="2056" width="61.85546875" style="75" customWidth="1"/>
    <col min="2057" max="2059" width="9.140625" style="75" customWidth="1"/>
    <col min="2060" max="2060" width="12.140625" style="75" customWidth="1"/>
    <col min="2061" max="2304" width="9.140625" style="75"/>
    <col min="2305" max="2305" width="53.5703125" style="75" customWidth="1"/>
    <col min="2306" max="2308" width="11.7109375" style="75" customWidth="1"/>
    <col min="2309" max="2309" width="19.7109375" style="75" customWidth="1"/>
    <col min="2310" max="2311" width="9.140625" style="75" customWidth="1"/>
    <col min="2312" max="2312" width="61.85546875" style="75" customWidth="1"/>
    <col min="2313" max="2315" width="9.140625" style="75" customWidth="1"/>
    <col min="2316" max="2316" width="12.140625" style="75" customWidth="1"/>
    <col min="2317" max="2560" width="9.140625" style="75"/>
    <col min="2561" max="2561" width="53.5703125" style="75" customWidth="1"/>
    <col min="2562" max="2564" width="11.7109375" style="75" customWidth="1"/>
    <col min="2565" max="2565" width="19.7109375" style="75" customWidth="1"/>
    <col min="2566" max="2567" width="9.140625" style="75" customWidth="1"/>
    <col min="2568" max="2568" width="61.85546875" style="75" customWidth="1"/>
    <col min="2569" max="2571" width="9.140625" style="75" customWidth="1"/>
    <col min="2572" max="2572" width="12.140625" style="75" customWidth="1"/>
    <col min="2573" max="2816" width="9.140625" style="75"/>
    <col min="2817" max="2817" width="53.5703125" style="75" customWidth="1"/>
    <col min="2818" max="2820" width="11.7109375" style="75" customWidth="1"/>
    <col min="2821" max="2821" width="19.7109375" style="75" customWidth="1"/>
    <col min="2822" max="2823" width="9.140625" style="75" customWidth="1"/>
    <col min="2824" max="2824" width="61.85546875" style="75" customWidth="1"/>
    <col min="2825" max="2827" width="9.140625" style="75" customWidth="1"/>
    <col min="2828" max="2828" width="12.140625" style="75" customWidth="1"/>
    <col min="2829" max="3072" width="9.140625" style="75"/>
    <col min="3073" max="3073" width="53.5703125" style="75" customWidth="1"/>
    <col min="3074" max="3076" width="11.7109375" style="75" customWidth="1"/>
    <col min="3077" max="3077" width="19.7109375" style="75" customWidth="1"/>
    <col min="3078" max="3079" width="9.140625" style="75" customWidth="1"/>
    <col min="3080" max="3080" width="61.85546875" style="75" customWidth="1"/>
    <col min="3081" max="3083" width="9.140625" style="75" customWidth="1"/>
    <col min="3084" max="3084" width="12.140625" style="75" customWidth="1"/>
    <col min="3085" max="3328" width="9.140625" style="75"/>
    <col min="3329" max="3329" width="53.5703125" style="75" customWidth="1"/>
    <col min="3330" max="3332" width="11.7109375" style="75" customWidth="1"/>
    <col min="3333" max="3333" width="19.7109375" style="75" customWidth="1"/>
    <col min="3334" max="3335" width="9.140625" style="75" customWidth="1"/>
    <col min="3336" max="3336" width="61.85546875" style="75" customWidth="1"/>
    <col min="3337" max="3339" width="9.140625" style="75" customWidth="1"/>
    <col min="3340" max="3340" width="12.140625" style="75" customWidth="1"/>
    <col min="3341" max="3584" width="9.140625" style="75"/>
    <col min="3585" max="3585" width="53.5703125" style="75" customWidth="1"/>
    <col min="3586" max="3588" width="11.7109375" style="75" customWidth="1"/>
    <col min="3589" max="3589" width="19.7109375" style="75" customWidth="1"/>
    <col min="3590" max="3591" width="9.140625" style="75" customWidth="1"/>
    <col min="3592" max="3592" width="61.85546875" style="75" customWidth="1"/>
    <col min="3593" max="3595" width="9.140625" style="75" customWidth="1"/>
    <col min="3596" max="3596" width="12.140625" style="75" customWidth="1"/>
    <col min="3597" max="3840" width="9.140625" style="75"/>
    <col min="3841" max="3841" width="53.5703125" style="75" customWidth="1"/>
    <col min="3842" max="3844" width="11.7109375" style="75" customWidth="1"/>
    <col min="3845" max="3845" width="19.7109375" style="75" customWidth="1"/>
    <col min="3846" max="3847" width="9.140625" style="75" customWidth="1"/>
    <col min="3848" max="3848" width="61.85546875" style="75" customWidth="1"/>
    <col min="3849" max="3851" width="9.140625" style="75" customWidth="1"/>
    <col min="3852" max="3852" width="12.140625" style="75" customWidth="1"/>
    <col min="3853" max="4096" width="9.140625" style="75"/>
    <col min="4097" max="4097" width="53.5703125" style="75" customWidth="1"/>
    <col min="4098" max="4100" width="11.7109375" style="75" customWidth="1"/>
    <col min="4101" max="4101" width="19.7109375" style="75" customWidth="1"/>
    <col min="4102" max="4103" width="9.140625" style="75" customWidth="1"/>
    <col min="4104" max="4104" width="61.85546875" style="75" customWidth="1"/>
    <col min="4105" max="4107" width="9.140625" style="75" customWidth="1"/>
    <col min="4108" max="4108" width="12.140625" style="75" customWidth="1"/>
    <col min="4109" max="4352" width="9.140625" style="75"/>
    <col min="4353" max="4353" width="53.5703125" style="75" customWidth="1"/>
    <col min="4354" max="4356" width="11.7109375" style="75" customWidth="1"/>
    <col min="4357" max="4357" width="19.7109375" style="75" customWidth="1"/>
    <col min="4358" max="4359" width="9.140625" style="75" customWidth="1"/>
    <col min="4360" max="4360" width="61.85546875" style="75" customWidth="1"/>
    <col min="4361" max="4363" width="9.140625" style="75" customWidth="1"/>
    <col min="4364" max="4364" width="12.140625" style="75" customWidth="1"/>
    <col min="4365" max="4608" width="9.140625" style="75"/>
    <col min="4609" max="4609" width="53.5703125" style="75" customWidth="1"/>
    <col min="4610" max="4612" width="11.7109375" style="75" customWidth="1"/>
    <col min="4613" max="4613" width="19.7109375" style="75" customWidth="1"/>
    <col min="4614" max="4615" width="9.140625" style="75" customWidth="1"/>
    <col min="4616" max="4616" width="61.85546875" style="75" customWidth="1"/>
    <col min="4617" max="4619" width="9.140625" style="75" customWidth="1"/>
    <col min="4620" max="4620" width="12.140625" style="75" customWidth="1"/>
    <col min="4621" max="4864" width="9.140625" style="75"/>
    <col min="4865" max="4865" width="53.5703125" style="75" customWidth="1"/>
    <col min="4866" max="4868" width="11.7109375" style="75" customWidth="1"/>
    <col min="4869" max="4869" width="19.7109375" style="75" customWidth="1"/>
    <col min="4870" max="4871" width="9.140625" style="75" customWidth="1"/>
    <col min="4872" max="4872" width="61.85546875" style="75" customWidth="1"/>
    <col min="4873" max="4875" width="9.140625" style="75" customWidth="1"/>
    <col min="4876" max="4876" width="12.140625" style="75" customWidth="1"/>
    <col min="4877" max="5120" width="9.140625" style="75"/>
    <col min="5121" max="5121" width="53.5703125" style="75" customWidth="1"/>
    <col min="5122" max="5124" width="11.7109375" style="75" customWidth="1"/>
    <col min="5125" max="5125" width="19.7109375" style="75" customWidth="1"/>
    <col min="5126" max="5127" width="9.140625" style="75" customWidth="1"/>
    <col min="5128" max="5128" width="61.85546875" style="75" customWidth="1"/>
    <col min="5129" max="5131" width="9.140625" style="75" customWidth="1"/>
    <col min="5132" max="5132" width="12.140625" style="75" customWidth="1"/>
    <col min="5133" max="5376" width="9.140625" style="75"/>
    <col min="5377" max="5377" width="53.5703125" style="75" customWidth="1"/>
    <col min="5378" max="5380" width="11.7109375" style="75" customWidth="1"/>
    <col min="5381" max="5381" width="19.7109375" style="75" customWidth="1"/>
    <col min="5382" max="5383" width="9.140625" style="75" customWidth="1"/>
    <col min="5384" max="5384" width="61.85546875" style="75" customWidth="1"/>
    <col min="5385" max="5387" width="9.140625" style="75" customWidth="1"/>
    <col min="5388" max="5388" width="12.140625" style="75" customWidth="1"/>
    <col min="5389" max="5632" width="9.140625" style="75"/>
    <col min="5633" max="5633" width="53.5703125" style="75" customWidth="1"/>
    <col min="5634" max="5636" width="11.7109375" style="75" customWidth="1"/>
    <col min="5637" max="5637" width="19.7109375" style="75" customWidth="1"/>
    <col min="5638" max="5639" width="9.140625" style="75" customWidth="1"/>
    <col min="5640" max="5640" width="61.85546875" style="75" customWidth="1"/>
    <col min="5641" max="5643" width="9.140625" style="75" customWidth="1"/>
    <col min="5644" max="5644" width="12.140625" style="75" customWidth="1"/>
    <col min="5645" max="5888" width="9.140625" style="75"/>
    <col min="5889" max="5889" width="53.5703125" style="75" customWidth="1"/>
    <col min="5890" max="5892" width="11.7109375" style="75" customWidth="1"/>
    <col min="5893" max="5893" width="19.7109375" style="75" customWidth="1"/>
    <col min="5894" max="5895" width="9.140625" style="75" customWidth="1"/>
    <col min="5896" max="5896" width="61.85546875" style="75" customWidth="1"/>
    <col min="5897" max="5899" width="9.140625" style="75" customWidth="1"/>
    <col min="5900" max="5900" width="12.140625" style="75" customWidth="1"/>
    <col min="5901" max="6144" width="9.140625" style="75"/>
    <col min="6145" max="6145" width="53.5703125" style="75" customWidth="1"/>
    <col min="6146" max="6148" width="11.7109375" style="75" customWidth="1"/>
    <col min="6149" max="6149" width="19.7109375" style="75" customWidth="1"/>
    <col min="6150" max="6151" width="9.140625" style="75" customWidth="1"/>
    <col min="6152" max="6152" width="61.85546875" style="75" customWidth="1"/>
    <col min="6153" max="6155" width="9.140625" style="75" customWidth="1"/>
    <col min="6156" max="6156" width="12.140625" style="75" customWidth="1"/>
    <col min="6157" max="6400" width="9.140625" style="75"/>
    <col min="6401" max="6401" width="53.5703125" style="75" customWidth="1"/>
    <col min="6402" max="6404" width="11.7109375" style="75" customWidth="1"/>
    <col min="6405" max="6405" width="19.7109375" style="75" customWidth="1"/>
    <col min="6406" max="6407" width="9.140625" style="75" customWidth="1"/>
    <col min="6408" max="6408" width="61.85546875" style="75" customWidth="1"/>
    <col min="6409" max="6411" width="9.140625" style="75" customWidth="1"/>
    <col min="6412" max="6412" width="12.140625" style="75" customWidth="1"/>
    <col min="6413" max="6656" width="9.140625" style="75"/>
    <col min="6657" max="6657" width="53.5703125" style="75" customWidth="1"/>
    <col min="6658" max="6660" width="11.7109375" style="75" customWidth="1"/>
    <col min="6661" max="6661" width="19.7109375" style="75" customWidth="1"/>
    <col min="6662" max="6663" width="9.140625" style="75" customWidth="1"/>
    <col min="6664" max="6664" width="61.85546875" style="75" customWidth="1"/>
    <col min="6665" max="6667" width="9.140625" style="75" customWidth="1"/>
    <col min="6668" max="6668" width="12.140625" style="75" customWidth="1"/>
    <col min="6669" max="6912" width="9.140625" style="75"/>
    <col min="6913" max="6913" width="53.5703125" style="75" customWidth="1"/>
    <col min="6914" max="6916" width="11.7109375" style="75" customWidth="1"/>
    <col min="6917" max="6917" width="19.7109375" style="75" customWidth="1"/>
    <col min="6918" max="6919" width="9.140625" style="75" customWidth="1"/>
    <col min="6920" max="6920" width="61.85546875" style="75" customWidth="1"/>
    <col min="6921" max="6923" width="9.140625" style="75" customWidth="1"/>
    <col min="6924" max="6924" width="12.140625" style="75" customWidth="1"/>
    <col min="6925" max="7168" width="9.140625" style="75"/>
    <col min="7169" max="7169" width="53.5703125" style="75" customWidth="1"/>
    <col min="7170" max="7172" width="11.7109375" style="75" customWidth="1"/>
    <col min="7173" max="7173" width="19.7109375" style="75" customWidth="1"/>
    <col min="7174" max="7175" width="9.140625" style="75" customWidth="1"/>
    <col min="7176" max="7176" width="61.85546875" style="75" customWidth="1"/>
    <col min="7177" max="7179" width="9.140625" style="75" customWidth="1"/>
    <col min="7180" max="7180" width="12.140625" style="75" customWidth="1"/>
    <col min="7181" max="7424" width="9.140625" style="75"/>
    <col min="7425" max="7425" width="53.5703125" style="75" customWidth="1"/>
    <col min="7426" max="7428" width="11.7109375" style="75" customWidth="1"/>
    <col min="7429" max="7429" width="19.7109375" style="75" customWidth="1"/>
    <col min="7430" max="7431" width="9.140625" style="75" customWidth="1"/>
    <col min="7432" max="7432" width="61.85546875" style="75" customWidth="1"/>
    <col min="7433" max="7435" width="9.140625" style="75" customWidth="1"/>
    <col min="7436" max="7436" width="12.140625" style="75" customWidth="1"/>
    <col min="7437" max="7680" width="9.140625" style="75"/>
    <col min="7681" max="7681" width="53.5703125" style="75" customWidth="1"/>
    <col min="7682" max="7684" width="11.7109375" style="75" customWidth="1"/>
    <col min="7685" max="7685" width="19.7109375" style="75" customWidth="1"/>
    <col min="7686" max="7687" width="9.140625" style="75" customWidth="1"/>
    <col min="7688" max="7688" width="61.85546875" style="75" customWidth="1"/>
    <col min="7689" max="7691" width="9.140625" style="75" customWidth="1"/>
    <col min="7692" max="7692" width="12.140625" style="75" customWidth="1"/>
    <col min="7693" max="7936" width="9.140625" style="75"/>
    <col min="7937" max="7937" width="53.5703125" style="75" customWidth="1"/>
    <col min="7938" max="7940" width="11.7109375" style="75" customWidth="1"/>
    <col min="7941" max="7941" width="19.7109375" style="75" customWidth="1"/>
    <col min="7942" max="7943" width="9.140625" style="75" customWidth="1"/>
    <col min="7944" max="7944" width="61.85546875" style="75" customWidth="1"/>
    <col min="7945" max="7947" width="9.140625" style="75" customWidth="1"/>
    <col min="7948" max="7948" width="12.140625" style="75" customWidth="1"/>
    <col min="7949" max="8192" width="9.140625" style="75"/>
    <col min="8193" max="8193" width="53.5703125" style="75" customWidth="1"/>
    <col min="8194" max="8196" width="11.7109375" style="75" customWidth="1"/>
    <col min="8197" max="8197" width="19.7109375" style="75" customWidth="1"/>
    <col min="8198" max="8199" width="9.140625" style="75" customWidth="1"/>
    <col min="8200" max="8200" width="61.85546875" style="75" customWidth="1"/>
    <col min="8201" max="8203" width="9.140625" style="75" customWidth="1"/>
    <col min="8204" max="8204" width="12.140625" style="75" customWidth="1"/>
    <col min="8205" max="8448" width="9.140625" style="75"/>
    <col min="8449" max="8449" width="53.5703125" style="75" customWidth="1"/>
    <col min="8450" max="8452" width="11.7109375" style="75" customWidth="1"/>
    <col min="8453" max="8453" width="19.7109375" style="75" customWidth="1"/>
    <col min="8454" max="8455" width="9.140625" style="75" customWidth="1"/>
    <col min="8456" max="8456" width="61.85546875" style="75" customWidth="1"/>
    <col min="8457" max="8459" width="9.140625" style="75" customWidth="1"/>
    <col min="8460" max="8460" width="12.140625" style="75" customWidth="1"/>
    <col min="8461" max="8704" width="9.140625" style="75"/>
    <col min="8705" max="8705" width="53.5703125" style="75" customWidth="1"/>
    <col min="8706" max="8708" width="11.7109375" style="75" customWidth="1"/>
    <col min="8709" max="8709" width="19.7109375" style="75" customWidth="1"/>
    <col min="8710" max="8711" width="9.140625" style="75" customWidth="1"/>
    <col min="8712" max="8712" width="61.85546875" style="75" customWidth="1"/>
    <col min="8713" max="8715" width="9.140625" style="75" customWidth="1"/>
    <col min="8716" max="8716" width="12.140625" style="75" customWidth="1"/>
    <col min="8717" max="8960" width="9.140625" style="75"/>
    <col min="8961" max="8961" width="53.5703125" style="75" customWidth="1"/>
    <col min="8962" max="8964" width="11.7109375" style="75" customWidth="1"/>
    <col min="8965" max="8965" width="19.7109375" style="75" customWidth="1"/>
    <col min="8966" max="8967" width="9.140625" style="75" customWidth="1"/>
    <col min="8968" max="8968" width="61.85546875" style="75" customWidth="1"/>
    <col min="8969" max="8971" width="9.140625" style="75" customWidth="1"/>
    <col min="8972" max="8972" width="12.140625" style="75" customWidth="1"/>
    <col min="8973" max="9216" width="9.140625" style="75"/>
    <col min="9217" max="9217" width="53.5703125" style="75" customWidth="1"/>
    <col min="9218" max="9220" width="11.7109375" style="75" customWidth="1"/>
    <col min="9221" max="9221" width="19.7109375" style="75" customWidth="1"/>
    <col min="9222" max="9223" width="9.140625" style="75" customWidth="1"/>
    <col min="9224" max="9224" width="61.85546875" style="75" customWidth="1"/>
    <col min="9225" max="9227" width="9.140625" style="75" customWidth="1"/>
    <col min="9228" max="9228" width="12.140625" style="75" customWidth="1"/>
    <col min="9229" max="9472" width="9.140625" style="75"/>
    <col min="9473" max="9473" width="53.5703125" style="75" customWidth="1"/>
    <col min="9474" max="9476" width="11.7109375" style="75" customWidth="1"/>
    <col min="9477" max="9477" width="19.7109375" style="75" customWidth="1"/>
    <col min="9478" max="9479" width="9.140625" style="75" customWidth="1"/>
    <col min="9480" max="9480" width="61.85546875" style="75" customWidth="1"/>
    <col min="9481" max="9483" width="9.140625" style="75" customWidth="1"/>
    <col min="9484" max="9484" width="12.140625" style="75" customWidth="1"/>
    <col min="9485" max="9728" width="9.140625" style="75"/>
    <col min="9729" max="9729" width="53.5703125" style="75" customWidth="1"/>
    <col min="9730" max="9732" width="11.7109375" style="75" customWidth="1"/>
    <col min="9733" max="9733" width="19.7109375" style="75" customWidth="1"/>
    <col min="9734" max="9735" width="9.140625" style="75" customWidth="1"/>
    <col min="9736" max="9736" width="61.85546875" style="75" customWidth="1"/>
    <col min="9737" max="9739" width="9.140625" style="75" customWidth="1"/>
    <col min="9740" max="9740" width="12.140625" style="75" customWidth="1"/>
    <col min="9741" max="9984" width="9.140625" style="75"/>
    <col min="9985" max="9985" width="53.5703125" style="75" customWidth="1"/>
    <col min="9986" max="9988" width="11.7109375" style="75" customWidth="1"/>
    <col min="9989" max="9989" width="19.7109375" style="75" customWidth="1"/>
    <col min="9990" max="9991" width="9.140625" style="75" customWidth="1"/>
    <col min="9992" max="9992" width="61.85546875" style="75" customWidth="1"/>
    <col min="9993" max="9995" width="9.140625" style="75" customWidth="1"/>
    <col min="9996" max="9996" width="12.140625" style="75" customWidth="1"/>
    <col min="9997" max="10240" width="9.140625" style="75"/>
    <col min="10241" max="10241" width="53.5703125" style="75" customWidth="1"/>
    <col min="10242" max="10244" width="11.7109375" style="75" customWidth="1"/>
    <col min="10245" max="10245" width="19.7109375" style="75" customWidth="1"/>
    <col min="10246" max="10247" width="9.140625" style="75" customWidth="1"/>
    <col min="10248" max="10248" width="61.85546875" style="75" customWidth="1"/>
    <col min="10249" max="10251" width="9.140625" style="75" customWidth="1"/>
    <col min="10252" max="10252" width="12.140625" style="75" customWidth="1"/>
    <col min="10253" max="10496" width="9.140625" style="75"/>
    <col min="10497" max="10497" width="53.5703125" style="75" customWidth="1"/>
    <col min="10498" max="10500" width="11.7109375" style="75" customWidth="1"/>
    <col min="10501" max="10501" width="19.7109375" style="75" customWidth="1"/>
    <col min="10502" max="10503" width="9.140625" style="75" customWidth="1"/>
    <col min="10504" max="10504" width="61.85546875" style="75" customWidth="1"/>
    <col min="10505" max="10507" width="9.140625" style="75" customWidth="1"/>
    <col min="10508" max="10508" width="12.140625" style="75" customWidth="1"/>
    <col min="10509" max="10752" width="9.140625" style="75"/>
    <col min="10753" max="10753" width="53.5703125" style="75" customWidth="1"/>
    <col min="10754" max="10756" width="11.7109375" style="75" customWidth="1"/>
    <col min="10757" max="10757" width="19.7109375" style="75" customWidth="1"/>
    <col min="10758" max="10759" width="9.140625" style="75" customWidth="1"/>
    <col min="10760" max="10760" width="61.85546875" style="75" customWidth="1"/>
    <col min="10761" max="10763" width="9.140625" style="75" customWidth="1"/>
    <col min="10764" max="10764" width="12.140625" style="75" customWidth="1"/>
    <col min="10765" max="11008" width="9.140625" style="75"/>
    <col min="11009" max="11009" width="53.5703125" style="75" customWidth="1"/>
    <col min="11010" max="11012" width="11.7109375" style="75" customWidth="1"/>
    <col min="11013" max="11013" width="19.7109375" style="75" customWidth="1"/>
    <col min="11014" max="11015" width="9.140625" style="75" customWidth="1"/>
    <col min="11016" max="11016" width="61.85546875" style="75" customWidth="1"/>
    <col min="11017" max="11019" width="9.140625" style="75" customWidth="1"/>
    <col min="11020" max="11020" width="12.140625" style="75" customWidth="1"/>
    <col min="11021" max="11264" width="9.140625" style="75"/>
    <col min="11265" max="11265" width="53.5703125" style="75" customWidth="1"/>
    <col min="11266" max="11268" width="11.7109375" style="75" customWidth="1"/>
    <col min="11269" max="11269" width="19.7109375" style="75" customWidth="1"/>
    <col min="11270" max="11271" width="9.140625" style="75" customWidth="1"/>
    <col min="11272" max="11272" width="61.85546875" style="75" customWidth="1"/>
    <col min="11273" max="11275" width="9.140625" style="75" customWidth="1"/>
    <col min="11276" max="11276" width="12.140625" style="75" customWidth="1"/>
    <col min="11277" max="11520" width="9.140625" style="75"/>
    <col min="11521" max="11521" width="53.5703125" style="75" customWidth="1"/>
    <col min="11522" max="11524" width="11.7109375" style="75" customWidth="1"/>
    <col min="11525" max="11525" width="19.7109375" style="75" customWidth="1"/>
    <col min="11526" max="11527" width="9.140625" style="75" customWidth="1"/>
    <col min="11528" max="11528" width="61.85546875" style="75" customWidth="1"/>
    <col min="11529" max="11531" width="9.140625" style="75" customWidth="1"/>
    <col min="11532" max="11532" width="12.140625" style="75" customWidth="1"/>
    <col min="11533" max="11776" width="9.140625" style="75"/>
    <col min="11777" max="11777" width="53.5703125" style="75" customWidth="1"/>
    <col min="11778" max="11780" width="11.7109375" style="75" customWidth="1"/>
    <col min="11781" max="11781" width="19.7109375" style="75" customWidth="1"/>
    <col min="11782" max="11783" width="9.140625" style="75" customWidth="1"/>
    <col min="11784" max="11784" width="61.85546875" style="75" customWidth="1"/>
    <col min="11785" max="11787" width="9.140625" style="75" customWidth="1"/>
    <col min="11788" max="11788" width="12.140625" style="75" customWidth="1"/>
    <col min="11789" max="12032" width="9.140625" style="75"/>
    <col min="12033" max="12033" width="53.5703125" style="75" customWidth="1"/>
    <col min="12034" max="12036" width="11.7109375" style="75" customWidth="1"/>
    <col min="12037" max="12037" width="19.7109375" style="75" customWidth="1"/>
    <col min="12038" max="12039" width="9.140625" style="75" customWidth="1"/>
    <col min="12040" max="12040" width="61.85546875" style="75" customWidth="1"/>
    <col min="12041" max="12043" width="9.140625" style="75" customWidth="1"/>
    <col min="12044" max="12044" width="12.140625" style="75" customWidth="1"/>
    <col min="12045" max="12288" width="9.140625" style="75"/>
    <col min="12289" max="12289" width="53.5703125" style="75" customWidth="1"/>
    <col min="12290" max="12292" width="11.7109375" style="75" customWidth="1"/>
    <col min="12293" max="12293" width="19.7109375" style="75" customWidth="1"/>
    <col min="12294" max="12295" width="9.140625" style="75" customWidth="1"/>
    <col min="12296" max="12296" width="61.85546875" style="75" customWidth="1"/>
    <col min="12297" max="12299" width="9.140625" style="75" customWidth="1"/>
    <col min="12300" max="12300" width="12.140625" style="75" customWidth="1"/>
    <col min="12301" max="12544" width="9.140625" style="75"/>
    <col min="12545" max="12545" width="53.5703125" style="75" customWidth="1"/>
    <col min="12546" max="12548" width="11.7109375" style="75" customWidth="1"/>
    <col min="12549" max="12549" width="19.7109375" style="75" customWidth="1"/>
    <col min="12550" max="12551" width="9.140625" style="75" customWidth="1"/>
    <col min="12552" max="12552" width="61.85546875" style="75" customWidth="1"/>
    <col min="12553" max="12555" width="9.140625" style="75" customWidth="1"/>
    <col min="12556" max="12556" width="12.140625" style="75" customWidth="1"/>
    <col min="12557" max="12800" width="9.140625" style="75"/>
    <col min="12801" max="12801" width="53.5703125" style="75" customWidth="1"/>
    <col min="12802" max="12804" width="11.7109375" style="75" customWidth="1"/>
    <col min="12805" max="12805" width="19.7109375" style="75" customWidth="1"/>
    <col min="12806" max="12807" width="9.140625" style="75" customWidth="1"/>
    <col min="12808" max="12808" width="61.85546875" style="75" customWidth="1"/>
    <col min="12809" max="12811" width="9.140625" style="75" customWidth="1"/>
    <col min="12812" max="12812" width="12.140625" style="75" customWidth="1"/>
    <col min="12813" max="13056" width="9.140625" style="75"/>
    <col min="13057" max="13057" width="53.5703125" style="75" customWidth="1"/>
    <col min="13058" max="13060" width="11.7109375" style="75" customWidth="1"/>
    <col min="13061" max="13061" width="19.7109375" style="75" customWidth="1"/>
    <col min="13062" max="13063" width="9.140625" style="75" customWidth="1"/>
    <col min="13064" max="13064" width="61.85546875" style="75" customWidth="1"/>
    <col min="13065" max="13067" width="9.140625" style="75" customWidth="1"/>
    <col min="13068" max="13068" width="12.140625" style="75" customWidth="1"/>
    <col min="13069" max="13312" width="9.140625" style="75"/>
    <col min="13313" max="13313" width="53.5703125" style="75" customWidth="1"/>
    <col min="13314" max="13316" width="11.7109375" style="75" customWidth="1"/>
    <col min="13317" max="13317" width="19.7109375" style="75" customWidth="1"/>
    <col min="13318" max="13319" width="9.140625" style="75" customWidth="1"/>
    <col min="13320" max="13320" width="61.85546875" style="75" customWidth="1"/>
    <col min="13321" max="13323" width="9.140625" style="75" customWidth="1"/>
    <col min="13324" max="13324" width="12.140625" style="75" customWidth="1"/>
    <col min="13325" max="13568" width="9.140625" style="75"/>
    <col min="13569" max="13569" width="53.5703125" style="75" customWidth="1"/>
    <col min="13570" max="13572" width="11.7109375" style="75" customWidth="1"/>
    <col min="13573" max="13573" width="19.7109375" style="75" customWidth="1"/>
    <col min="13574" max="13575" width="9.140625" style="75" customWidth="1"/>
    <col min="13576" max="13576" width="61.85546875" style="75" customWidth="1"/>
    <col min="13577" max="13579" width="9.140625" style="75" customWidth="1"/>
    <col min="13580" max="13580" width="12.140625" style="75" customWidth="1"/>
    <col min="13581" max="13824" width="9.140625" style="75"/>
    <col min="13825" max="13825" width="53.5703125" style="75" customWidth="1"/>
    <col min="13826" max="13828" width="11.7109375" style="75" customWidth="1"/>
    <col min="13829" max="13829" width="19.7109375" style="75" customWidth="1"/>
    <col min="13830" max="13831" width="9.140625" style="75" customWidth="1"/>
    <col min="13832" max="13832" width="61.85546875" style="75" customWidth="1"/>
    <col min="13833" max="13835" width="9.140625" style="75" customWidth="1"/>
    <col min="13836" max="13836" width="12.140625" style="75" customWidth="1"/>
    <col min="13837" max="14080" width="9.140625" style="75"/>
    <col min="14081" max="14081" width="53.5703125" style="75" customWidth="1"/>
    <col min="14082" max="14084" width="11.7109375" style="75" customWidth="1"/>
    <col min="14085" max="14085" width="19.7109375" style="75" customWidth="1"/>
    <col min="14086" max="14087" width="9.140625" style="75" customWidth="1"/>
    <col min="14088" max="14088" width="61.85546875" style="75" customWidth="1"/>
    <col min="14089" max="14091" width="9.140625" style="75" customWidth="1"/>
    <col min="14092" max="14092" width="12.140625" style="75" customWidth="1"/>
    <col min="14093" max="14336" width="9.140625" style="75"/>
    <col min="14337" max="14337" width="53.5703125" style="75" customWidth="1"/>
    <col min="14338" max="14340" width="11.7109375" style="75" customWidth="1"/>
    <col min="14341" max="14341" width="19.7109375" style="75" customWidth="1"/>
    <col min="14342" max="14343" width="9.140625" style="75" customWidth="1"/>
    <col min="14344" max="14344" width="61.85546875" style="75" customWidth="1"/>
    <col min="14345" max="14347" width="9.140625" style="75" customWidth="1"/>
    <col min="14348" max="14348" width="12.140625" style="75" customWidth="1"/>
    <col min="14349" max="14592" width="9.140625" style="75"/>
    <col min="14593" max="14593" width="53.5703125" style="75" customWidth="1"/>
    <col min="14594" max="14596" width="11.7109375" style="75" customWidth="1"/>
    <col min="14597" max="14597" width="19.7109375" style="75" customWidth="1"/>
    <col min="14598" max="14599" width="9.140625" style="75" customWidth="1"/>
    <col min="14600" max="14600" width="61.85546875" style="75" customWidth="1"/>
    <col min="14601" max="14603" width="9.140625" style="75" customWidth="1"/>
    <col min="14604" max="14604" width="12.140625" style="75" customWidth="1"/>
    <col min="14605" max="14848" width="9.140625" style="75"/>
    <col min="14849" max="14849" width="53.5703125" style="75" customWidth="1"/>
    <col min="14850" max="14852" width="11.7109375" style="75" customWidth="1"/>
    <col min="14853" max="14853" width="19.7109375" style="75" customWidth="1"/>
    <col min="14854" max="14855" width="9.140625" style="75" customWidth="1"/>
    <col min="14856" max="14856" width="61.85546875" style="75" customWidth="1"/>
    <col min="14857" max="14859" width="9.140625" style="75" customWidth="1"/>
    <col min="14860" max="14860" width="12.140625" style="75" customWidth="1"/>
    <col min="14861" max="15104" width="9.140625" style="75"/>
    <col min="15105" max="15105" width="53.5703125" style="75" customWidth="1"/>
    <col min="15106" max="15108" width="11.7109375" style="75" customWidth="1"/>
    <col min="15109" max="15109" width="19.7109375" style="75" customWidth="1"/>
    <col min="15110" max="15111" width="9.140625" style="75" customWidth="1"/>
    <col min="15112" max="15112" width="61.85546875" style="75" customWidth="1"/>
    <col min="15113" max="15115" width="9.140625" style="75" customWidth="1"/>
    <col min="15116" max="15116" width="12.140625" style="75" customWidth="1"/>
    <col min="15117" max="15360" width="9.140625" style="75"/>
    <col min="15361" max="15361" width="53.5703125" style="75" customWidth="1"/>
    <col min="15362" max="15364" width="11.7109375" style="75" customWidth="1"/>
    <col min="15365" max="15365" width="19.7109375" style="75" customWidth="1"/>
    <col min="15366" max="15367" width="9.140625" style="75" customWidth="1"/>
    <col min="15368" max="15368" width="61.85546875" style="75" customWidth="1"/>
    <col min="15369" max="15371" width="9.140625" style="75" customWidth="1"/>
    <col min="15372" max="15372" width="12.140625" style="75" customWidth="1"/>
    <col min="15373" max="15616" width="9.140625" style="75"/>
    <col min="15617" max="15617" width="53.5703125" style="75" customWidth="1"/>
    <col min="15618" max="15620" width="11.7109375" style="75" customWidth="1"/>
    <col min="15621" max="15621" width="19.7109375" style="75" customWidth="1"/>
    <col min="15622" max="15623" width="9.140625" style="75" customWidth="1"/>
    <col min="15624" max="15624" width="61.85546875" style="75" customWidth="1"/>
    <col min="15625" max="15627" width="9.140625" style="75" customWidth="1"/>
    <col min="15628" max="15628" width="12.140625" style="75" customWidth="1"/>
    <col min="15629" max="15872" width="9.140625" style="75"/>
    <col min="15873" max="15873" width="53.5703125" style="75" customWidth="1"/>
    <col min="15874" max="15876" width="11.7109375" style="75" customWidth="1"/>
    <col min="15877" max="15877" width="19.7109375" style="75" customWidth="1"/>
    <col min="15878" max="15879" width="9.140625" style="75" customWidth="1"/>
    <col min="15880" max="15880" width="61.85546875" style="75" customWidth="1"/>
    <col min="15881" max="15883" width="9.140625" style="75" customWidth="1"/>
    <col min="15884" max="15884" width="12.140625" style="75" customWidth="1"/>
    <col min="15885" max="16128" width="9.140625" style="75"/>
    <col min="16129" max="16129" width="53.5703125" style="75" customWidth="1"/>
    <col min="16130" max="16132" width="11.7109375" style="75" customWidth="1"/>
    <col min="16133" max="16133" width="19.7109375" style="75" customWidth="1"/>
    <col min="16134" max="16135" width="9.140625" style="75" customWidth="1"/>
    <col min="16136" max="16136" width="61.85546875" style="75" customWidth="1"/>
    <col min="16137" max="16139" width="9.140625" style="75" customWidth="1"/>
    <col min="16140" max="16140" width="12.140625" style="75" customWidth="1"/>
    <col min="16141" max="16384" width="9.140625" style="75"/>
  </cols>
  <sheetData>
    <row r="1" spans="1:5" x14ac:dyDescent="0.25">
      <c r="A1" s="241" t="s">
        <v>123</v>
      </c>
      <c r="B1" s="241"/>
      <c r="C1" s="241"/>
      <c r="D1" s="241"/>
      <c r="E1" s="241"/>
    </row>
    <row r="2" spans="1:5" x14ac:dyDescent="0.25">
      <c r="A2" s="241"/>
      <c r="B2" s="241"/>
      <c r="C2" s="241"/>
      <c r="D2" s="241"/>
      <c r="E2" s="241"/>
    </row>
    <row r="3" spans="1:5" ht="38.25" x14ac:dyDescent="0.25">
      <c r="A3" s="1" t="s">
        <v>64</v>
      </c>
      <c r="B3" s="77" t="s">
        <v>41</v>
      </c>
      <c r="C3" s="77" t="s">
        <v>30</v>
      </c>
      <c r="D3" s="77" t="s">
        <v>31</v>
      </c>
      <c r="E3" s="77" t="s">
        <v>32</v>
      </c>
    </row>
    <row r="4" spans="1:5" ht="37.5" customHeight="1" x14ac:dyDescent="0.25">
      <c r="A4" s="81" t="s">
        <v>257</v>
      </c>
      <c r="B4" s="122">
        <v>1</v>
      </c>
      <c r="C4" s="123"/>
      <c r="D4" s="123">
        <f>+B4*C4</f>
        <v>0</v>
      </c>
      <c r="E4" s="74" t="s">
        <v>124</v>
      </c>
    </row>
    <row r="5" spans="1:5" x14ac:dyDescent="0.25">
      <c r="A5" s="124" t="s">
        <v>9</v>
      </c>
      <c r="B5" s="125"/>
      <c r="C5" s="126"/>
      <c r="D5" s="76">
        <v>0</v>
      </c>
      <c r="E5" s="127"/>
    </row>
    <row r="8" spans="1:5" ht="38.25" x14ac:dyDescent="0.25">
      <c r="A8" s="1" t="s">
        <v>84</v>
      </c>
      <c r="B8" s="77" t="s">
        <v>41</v>
      </c>
      <c r="C8" s="77" t="s">
        <v>30</v>
      </c>
      <c r="D8" s="77" t="s">
        <v>31</v>
      </c>
      <c r="E8" s="77" t="s">
        <v>32</v>
      </c>
    </row>
    <row r="9" spans="1:5" ht="40.5" x14ac:dyDescent="0.25">
      <c r="A9" s="81" t="s">
        <v>258</v>
      </c>
      <c r="B9" s="36">
        <v>1</v>
      </c>
      <c r="C9" s="123"/>
      <c r="D9" s="123">
        <f>+B9*C9</f>
        <v>0</v>
      </c>
      <c r="E9" s="74" t="s">
        <v>125</v>
      </c>
    </row>
    <row r="10" spans="1:5" x14ac:dyDescent="0.25">
      <c r="A10" s="124" t="s">
        <v>9</v>
      </c>
      <c r="B10" s="125"/>
      <c r="C10" s="126"/>
      <c r="D10" s="76">
        <v>0</v>
      </c>
      <c r="E10" s="127"/>
    </row>
    <row r="13" spans="1:5" ht="38.25" x14ac:dyDescent="0.25">
      <c r="A13" s="9" t="s">
        <v>115</v>
      </c>
      <c r="B13" s="77" t="s">
        <v>41</v>
      </c>
      <c r="C13" s="77" t="s">
        <v>30</v>
      </c>
      <c r="D13" s="77" t="s">
        <v>31</v>
      </c>
      <c r="E13" s="77" t="s">
        <v>32</v>
      </c>
    </row>
    <row r="14" spans="1:5" ht="54" x14ac:dyDescent="0.25">
      <c r="A14" s="81" t="s">
        <v>259</v>
      </c>
      <c r="B14" s="63">
        <v>1</v>
      </c>
      <c r="C14" s="128"/>
      <c r="D14" s="128">
        <f>+B14*C14</f>
        <v>0</v>
      </c>
      <c r="E14" s="127" t="s">
        <v>127</v>
      </c>
    </row>
    <row r="15" spans="1:5" x14ac:dyDescent="0.25">
      <c r="A15" s="124" t="s">
        <v>9</v>
      </c>
      <c r="B15" s="125"/>
      <c r="C15" s="126"/>
      <c r="D15" s="76">
        <v>0</v>
      </c>
      <c r="E15" s="127"/>
    </row>
    <row r="18" spans="1:5" ht="51" x14ac:dyDescent="0.25">
      <c r="A18" s="1" t="s">
        <v>126</v>
      </c>
      <c r="B18" s="77" t="s">
        <v>41</v>
      </c>
      <c r="C18" s="77" t="s">
        <v>30</v>
      </c>
      <c r="D18" s="77" t="s">
        <v>31</v>
      </c>
      <c r="E18" s="77" t="s">
        <v>32</v>
      </c>
    </row>
    <row r="19" spans="1:5" s="54" customFormat="1" ht="94.5" x14ac:dyDescent="0.25">
      <c r="A19" s="81" t="s">
        <v>260</v>
      </c>
      <c r="B19" s="63">
        <v>1</v>
      </c>
      <c r="C19" s="128"/>
      <c r="D19" s="128">
        <f>+B19*C19</f>
        <v>0</v>
      </c>
      <c r="E19" s="81" t="s">
        <v>128</v>
      </c>
    </row>
    <row r="20" spans="1:5" x14ac:dyDescent="0.25">
      <c r="A20" s="124" t="s">
        <v>9</v>
      </c>
      <c r="B20" s="125"/>
      <c r="C20" s="126"/>
      <c r="D20" s="76">
        <v>0</v>
      </c>
      <c r="E20" s="127"/>
    </row>
    <row r="21" spans="1:5" x14ac:dyDescent="0.25">
      <c r="A21" s="67" t="s">
        <v>63</v>
      </c>
      <c r="B21" s="67"/>
      <c r="C21" s="67"/>
      <c r="D21" s="67"/>
      <c r="E21" s="67"/>
    </row>
    <row r="23" spans="1:5" x14ac:dyDescent="0.25">
      <c r="A23" s="54"/>
      <c r="B23" s="129"/>
      <c r="C23" s="129"/>
      <c r="D23" s="129"/>
      <c r="E23" s="86"/>
    </row>
    <row r="24" spans="1:5" ht="51" x14ac:dyDescent="0.25">
      <c r="A24" s="1" t="s">
        <v>96</v>
      </c>
      <c r="B24" s="77" t="s">
        <v>41</v>
      </c>
      <c r="C24" s="77" t="s">
        <v>30</v>
      </c>
      <c r="D24" s="77" t="s">
        <v>31</v>
      </c>
      <c r="E24" s="77" t="s">
        <v>32</v>
      </c>
    </row>
    <row r="25" spans="1:5" ht="48.75" customHeight="1" x14ac:dyDescent="0.25">
      <c r="A25" s="81" t="s">
        <v>261</v>
      </c>
      <c r="B25" s="63">
        <v>1</v>
      </c>
      <c r="C25" s="128"/>
      <c r="D25" s="128">
        <f>+B25*C25</f>
        <v>0</v>
      </c>
      <c r="E25" s="81" t="s">
        <v>58</v>
      </c>
    </row>
    <row r="26" spans="1:5" x14ac:dyDescent="0.25">
      <c r="A26" s="124" t="s">
        <v>9</v>
      </c>
      <c r="B26" s="125"/>
      <c r="C26" s="126"/>
      <c r="D26" s="76">
        <v>0</v>
      </c>
      <c r="E26" s="127"/>
    </row>
    <row r="29" spans="1:5" x14ac:dyDescent="0.25">
      <c r="A29" s="75" t="s">
        <v>129</v>
      </c>
      <c r="D29" s="130">
        <f>+D5+D10+D15+D20+D26</f>
        <v>0</v>
      </c>
    </row>
  </sheetData>
  <mergeCells count="1">
    <mergeCell ref="A1:E2"/>
  </mergeCells>
  <pageMargins left="0.7" right="0.7" top="0.75" bottom="0.75" header="0.3" footer="0.3"/>
  <pageSetup scale="77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4" zoomScaleNormal="100" workbookViewId="0">
      <selection activeCell="F42" sqref="F42"/>
    </sheetView>
  </sheetViews>
  <sheetFormatPr baseColWidth="10" defaultColWidth="9.140625" defaultRowHeight="12.75" x14ac:dyDescent="0.2"/>
  <cols>
    <col min="1" max="1" width="33.7109375" style="71" customWidth="1"/>
    <col min="2" max="2" width="5.85546875" style="95" customWidth="1"/>
    <col min="3" max="3" width="7.85546875" style="71" bestFit="1" customWidth="1"/>
    <col min="4" max="4" width="11.85546875" style="71" bestFit="1" customWidth="1"/>
    <col min="5" max="5" width="9.28515625" style="71" bestFit="1" customWidth="1"/>
    <col min="6" max="6" width="22.42578125" style="71" customWidth="1"/>
    <col min="7" max="256" width="9.140625" style="71"/>
    <col min="257" max="257" width="33.7109375" style="71" customWidth="1"/>
    <col min="258" max="258" width="15.28515625" style="71" customWidth="1"/>
    <col min="259" max="261" width="15" style="71" customWidth="1"/>
    <col min="262" max="262" width="15.5703125" style="71" customWidth="1"/>
    <col min="263" max="512" width="9.140625" style="71"/>
    <col min="513" max="513" width="33.7109375" style="71" customWidth="1"/>
    <col min="514" max="514" width="15.28515625" style="71" customWidth="1"/>
    <col min="515" max="517" width="15" style="71" customWidth="1"/>
    <col min="518" max="518" width="15.5703125" style="71" customWidth="1"/>
    <col min="519" max="768" width="9.140625" style="71"/>
    <col min="769" max="769" width="33.7109375" style="71" customWidth="1"/>
    <col min="770" max="770" width="15.28515625" style="71" customWidth="1"/>
    <col min="771" max="773" width="15" style="71" customWidth="1"/>
    <col min="774" max="774" width="15.5703125" style="71" customWidth="1"/>
    <col min="775" max="1024" width="9.140625" style="71"/>
    <col min="1025" max="1025" width="33.7109375" style="71" customWidth="1"/>
    <col min="1026" max="1026" width="15.28515625" style="71" customWidth="1"/>
    <col min="1027" max="1029" width="15" style="71" customWidth="1"/>
    <col min="1030" max="1030" width="15.5703125" style="71" customWidth="1"/>
    <col min="1031" max="1280" width="9.140625" style="71"/>
    <col min="1281" max="1281" width="33.7109375" style="71" customWidth="1"/>
    <col min="1282" max="1282" width="15.28515625" style="71" customWidth="1"/>
    <col min="1283" max="1285" width="15" style="71" customWidth="1"/>
    <col min="1286" max="1286" width="15.5703125" style="71" customWidth="1"/>
    <col min="1287" max="1536" width="9.140625" style="71"/>
    <col min="1537" max="1537" width="33.7109375" style="71" customWidth="1"/>
    <col min="1538" max="1538" width="15.28515625" style="71" customWidth="1"/>
    <col min="1539" max="1541" width="15" style="71" customWidth="1"/>
    <col min="1542" max="1542" width="15.5703125" style="71" customWidth="1"/>
    <col min="1543" max="1792" width="9.140625" style="71"/>
    <col min="1793" max="1793" width="33.7109375" style="71" customWidth="1"/>
    <col min="1794" max="1794" width="15.28515625" style="71" customWidth="1"/>
    <col min="1795" max="1797" width="15" style="71" customWidth="1"/>
    <col min="1798" max="1798" width="15.5703125" style="71" customWidth="1"/>
    <col min="1799" max="2048" width="9.140625" style="71"/>
    <col min="2049" max="2049" width="33.7109375" style="71" customWidth="1"/>
    <col min="2050" max="2050" width="15.28515625" style="71" customWidth="1"/>
    <col min="2051" max="2053" width="15" style="71" customWidth="1"/>
    <col min="2054" max="2054" width="15.5703125" style="71" customWidth="1"/>
    <col min="2055" max="2304" width="9.140625" style="71"/>
    <col min="2305" max="2305" width="33.7109375" style="71" customWidth="1"/>
    <col min="2306" max="2306" width="15.28515625" style="71" customWidth="1"/>
    <col min="2307" max="2309" width="15" style="71" customWidth="1"/>
    <col min="2310" max="2310" width="15.5703125" style="71" customWidth="1"/>
    <col min="2311" max="2560" width="9.140625" style="71"/>
    <col min="2561" max="2561" width="33.7109375" style="71" customWidth="1"/>
    <col min="2562" max="2562" width="15.28515625" style="71" customWidth="1"/>
    <col min="2563" max="2565" width="15" style="71" customWidth="1"/>
    <col min="2566" max="2566" width="15.5703125" style="71" customWidth="1"/>
    <col min="2567" max="2816" width="9.140625" style="71"/>
    <col min="2817" max="2817" width="33.7109375" style="71" customWidth="1"/>
    <col min="2818" max="2818" width="15.28515625" style="71" customWidth="1"/>
    <col min="2819" max="2821" width="15" style="71" customWidth="1"/>
    <col min="2822" max="2822" width="15.5703125" style="71" customWidth="1"/>
    <col min="2823" max="3072" width="9.140625" style="71"/>
    <col min="3073" max="3073" width="33.7109375" style="71" customWidth="1"/>
    <col min="3074" max="3074" width="15.28515625" style="71" customWidth="1"/>
    <col min="3075" max="3077" width="15" style="71" customWidth="1"/>
    <col min="3078" max="3078" width="15.5703125" style="71" customWidth="1"/>
    <col min="3079" max="3328" width="9.140625" style="71"/>
    <col min="3329" max="3329" width="33.7109375" style="71" customWidth="1"/>
    <col min="3330" max="3330" width="15.28515625" style="71" customWidth="1"/>
    <col min="3331" max="3333" width="15" style="71" customWidth="1"/>
    <col min="3334" max="3334" width="15.5703125" style="71" customWidth="1"/>
    <col min="3335" max="3584" width="9.140625" style="71"/>
    <col min="3585" max="3585" width="33.7109375" style="71" customWidth="1"/>
    <col min="3586" max="3586" width="15.28515625" style="71" customWidth="1"/>
    <col min="3587" max="3589" width="15" style="71" customWidth="1"/>
    <col min="3590" max="3590" width="15.5703125" style="71" customWidth="1"/>
    <col min="3591" max="3840" width="9.140625" style="71"/>
    <col min="3841" max="3841" width="33.7109375" style="71" customWidth="1"/>
    <col min="3842" max="3842" width="15.28515625" style="71" customWidth="1"/>
    <col min="3843" max="3845" width="15" style="71" customWidth="1"/>
    <col min="3846" max="3846" width="15.5703125" style="71" customWidth="1"/>
    <col min="3847" max="4096" width="9.140625" style="71"/>
    <col min="4097" max="4097" width="33.7109375" style="71" customWidth="1"/>
    <col min="4098" max="4098" width="15.28515625" style="71" customWidth="1"/>
    <col min="4099" max="4101" width="15" style="71" customWidth="1"/>
    <col min="4102" max="4102" width="15.5703125" style="71" customWidth="1"/>
    <col min="4103" max="4352" width="9.140625" style="71"/>
    <col min="4353" max="4353" width="33.7109375" style="71" customWidth="1"/>
    <col min="4354" max="4354" width="15.28515625" style="71" customWidth="1"/>
    <col min="4355" max="4357" width="15" style="71" customWidth="1"/>
    <col min="4358" max="4358" width="15.5703125" style="71" customWidth="1"/>
    <col min="4359" max="4608" width="9.140625" style="71"/>
    <col min="4609" max="4609" width="33.7109375" style="71" customWidth="1"/>
    <col min="4610" max="4610" width="15.28515625" style="71" customWidth="1"/>
    <col min="4611" max="4613" width="15" style="71" customWidth="1"/>
    <col min="4614" max="4614" width="15.5703125" style="71" customWidth="1"/>
    <col min="4615" max="4864" width="9.140625" style="71"/>
    <col min="4865" max="4865" width="33.7109375" style="71" customWidth="1"/>
    <col min="4866" max="4866" width="15.28515625" style="71" customWidth="1"/>
    <col min="4867" max="4869" width="15" style="71" customWidth="1"/>
    <col min="4870" max="4870" width="15.5703125" style="71" customWidth="1"/>
    <col min="4871" max="5120" width="9.140625" style="71"/>
    <col min="5121" max="5121" width="33.7109375" style="71" customWidth="1"/>
    <col min="5122" max="5122" width="15.28515625" style="71" customWidth="1"/>
    <col min="5123" max="5125" width="15" style="71" customWidth="1"/>
    <col min="5126" max="5126" width="15.5703125" style="71" customWidth="1"/>
    <col min="5127" max="5376" width="9.140625" style="71"/>
    <col min="5377" max="5377" width="33.7109375" style="71" customWidth="1"/>
    <col min="5378" max="5378" width="15.28515625" style="71" customWidth="1"/>
    <col min="5379" max="5381" width="15" style="71" customWidth="1"/>
    <col min="5382" max="5382" width="15.5703125" style="71" customWidth="1"/>
    <col min="5383" max="5632" width="9.140625" style="71"/>
    <col min="5633" max="5633" width="33.7109375" style="71" customWidth="1"/>
    <col min="5634" max="5634" width="15.28515625" style="71" customWidth="1"/>
    <col min="5635" max="5637" width="15" style="71" customWidth="1"/>
    <col min="5638" max="5638" width="15.5703125" style="71" customWidth="1"/>
    <col min="5639" max="5888" width="9.140625" style="71"/>
    <col min="5889" max="5889" width="33.7109375" style="71" customWidth="1"/>
    <col min="5890" max="5890" width="15.28515625" style="71" customWidth="1"/>
    <col min="5891" max="5893" width="15" style="71" customWidth="1"/>
    <col min="5894" max="5894" width="15.5703125" style="71" customWidth="1"/>
    <col min="5895" max="6144" width="9.140625" style="71"/>
    <col min="6145" max="6145" width="33.7109375" style="71" customWidth="1"/>
    <col min="6146" max="6146" width="15.28515625" style="71" customWidth="1"/>
    <col min="6147" max="6149" width="15" style="71" customWidth="1"/>
    <col min="6150" max="6150" width="15.5703125" style="71" customWidth="1"/>
    <col min="6151" max="6400" width="9.140625" style="71"/>
    <col min="6401" max="6401" width="33.7109375" style="71" customWidth="1"/>
    <col min="6402" max="6402" width="15.28515625" style="71" customWidth="1"/>
    <col min="6403" max="6405" width="15" style="71" customWidth="1"/>
    <col min="6406" max="6406" width="15.5703125" style="71" customWidth="1"/>
    <col min="6407" max="6656" width="9.140625" style="71"/>
    <col min="6657" max="6657" width="33.7109375" style="71" customWidth="1"/>
    <col min="6658" max="6658" width="15.28515625" style="71" customWidth="1"/>
    <col min="6659" max="6661" width="15" style="71" customWidth="1"/>
    <col min="6662" max="6662" width="15.5703125" style="71" customWidth="1"/>
    <col min="6663" max="6912" width="9.140625" style="71"/>
    <col min="6913" max="6913" width="33.7109375" style="71" customWidth="1"/>
    <col min="6914" max="6914" width="15.28515625" style="71" customWidth="1"/>
    <col min="6915" max="6917" width="15" style="71" customWidth="1"/>
    <col min="6918" max="6918" width="15.5703125" style="71" customWidth="1"/>
    <col min="6919" max="7168" width="9.140625" style="71"/>
    <col min="7169" max="7169" width="33.7109375" style="71" customWidth="1"/>
    <col min="7170" max="7170" width="15.28515625" style="71" customWidth="1"/>
    <col min="7171" max="7173" width="15" style="71" customWidth="1"/>
    <col min="7174" max="7174" width="15.5703125" style="71" customWidth="1"/>
    <col min="7175" max="7424" width="9.140625" style="71"/>
    <col min="7425" max="7425" width="33.7109375" style="71" customWidth="1"/>
    <col min="7426" max="7426" width="15.28515625" style="71" customWidth="1"/>
    <col min="7427" max="7429" width="15" style="71" customWidth="1"/>
    <col min="7430" max="7430" width="15.5703125" style="71" customWidth="1"/>
    <col min="7431" max="7680" width="9.140625" style="71"/>
    <col min="7681" max="7681" width="33.7109375" style="71" customWidth="1"/>
    <col min="7682" max="7682" width="15.28515625" style="71" customWidth="1"/>
    <col min="7683" max="7685" width="15" style="71" customWidth="1"/>
    <col min="7686" max="7686" width="15.5703125" style="71" customWidth="1"/>
    <col min="7687" max="7936" width="9.140625" style="71"/>
    <col min="7937" max="7937" width="33.7109375" style="71" customWidth="1"/>
    <col min="7938" max="7938" width="15.28515625" style="71" customWidth="1"/>
    <col min="7939" max="7941" width="15" style="71" customWidth="1"/>
    <col min="7942" max="7942" width="15.5703125" style="71" customWidth="1"/>
    <col min="7943" max="8192" width="9.140625" style="71"/>
    <col min="8193" max="8193" width="33.7109375" style="71" customWidth="1"/>
    <col min="8194" max="8194" width="15.28515625" style="71" customWidth="1"/>
    <col min="8195" max="8197" width="15" style="71" customWidth="1"/>
    <col min="8198" max="8198" width="15.5703125" style="71" customWidth="1"/>
    <col min="8199" max="8448" width="9.140625" style="71"/>
    <col min="8449" max="8449" width="33.7109375" style="71" customWidth="1"/>
    <col min="8450" max="8450" width="15.28515625" style="71" customWidth="1"/>
    <col min="8451" max="8453" width="15" style="71" customWidth="1"/>
    <col min="8454" max="8454" width="15.5703125" style="71" customWidth="1"/>
    <col min="8455" max="8704" width="9.140625" style="71"/>
    <col min="8705" max="8705" width="33.7109375" style="71" customWidth="1"/>
    <col min="8706" max="8706" width="15.28515625" style="71" customWidth="1"/>
    <col min="8707" max="8709" width="15" style="71" customWidth="1"/>
    <col min="8710" max="8710" width="15.5703125" style="71" customWidth="1"/>
    <col min="8711" max="8960" width="9.140625" style="71"/>
    <col min="8961" max="8961" width="33.7109375" style="71" customWidth="1"/>
    <col min="8962" max="8962" width="15.28515625" style="71" customWidth="1"/>
    <col min="8963" max="8965" width="15" style="71" customWidth="1"/>
    <col min="8966" max="8966" width="15.5703125" style="71" customWidth="1"/>
    <col min="8967" max="9216" width="9.140625" style="71"/>
    <col min="9217" max="9217" width="33.7109375" style="71" customWidth="1"/>
    <col min="9218" max="9218" width="15.28515625" style="71" customWidth="1"/>
    <col min="9219" max="9221" width="15" style="71" customWidth="1"/>
    <col min="9222" max="9222" width="15.5703125" style="71" customWidth="1"/>
    <col min="9223" max="9472" width="9.140625" style="71"/>
    <col min="9473" max="9473" width="33.7109375" style="71" customWidth="1"/>
    <col min="9474" max="9474" width="15.28515625" style="71" customWidth="1"/>
    <col min="9475" max="9477" width="15" style="71" customWidth="1"/>
    <col min="9478" max="9478" width="15.5703125" style="71" customWidth="1"/>
    <col min="9479" max="9728" width="9.140625" style="71"/>
    <col min="9729" max="9729" width="33.7109375" style="71" customWidth="1"/>
    <col min="9730" max="9730" width="15.28515625" style="71" customWidth="1"/>
    <col min="9731" max="9733" width="15" style="71" customWidth="1"/>
    <col min="9734" max="9734" width="15.5703125" style="71" customWidth="1"/>
    <col min="9735" max="9984" width="9.140625" style="71"/>
    <col min="9985" max="9985" width="33.7109375" style="71" customWidth="1"/>
    <col min="9986" max="9986" width="15.28515625" style="71" customWidth="1"/>
    <col min="9987" max="9989" width="15" style="71" customWidth="1"/>
    <col min="9990" max="9990" width="15.5703125" style="71" customWidth="1"/>
    <col min="9991" max="10240" width="9.140625" style="71"/>
    <col min="10241" max="10241" width="33.7109375" style="71" customWidth="1"/>
    <col min="10242" max="10242" width="15.28515625" style="71" customWidth="1"/>
    <col min="10243" max="10245" width="15" style="71" customWidth="1"/>
    <col min="10246" max="10246" width="15.5703125" style="71" customWidth="1"/>
    <col min="10247" max="10496" width="9.140625" style="71"/>
    <col min="10497" max="10497" width="33.7109375" style="71" customWidth="1"/>
    <col min="10498" max="10498" width="15.28515625" style="71" customWidth="1"/>
    <col min="10499" max="10501" width="15" style="71" customWidth="1"/>
    <col min="10502" max="10502" width="15.5703125" style="71" customWidth="1"/>
    <col min="10503" max="10752" width="9.140625" style="71"/>
    <col min="10753" max="10753" width="33.7109375" style="71" customWidth="1"/>
    <col min="10754" max="10754" width="15.28515625" style="71" customWidth="1"/>
    <col min="10755" max="10757" width="15" style="71" customWidth="1"/>
    <col min="10758" max="10758" width="15.5703125" style="71" customWidth="1"/>
    <col min="10759" max="11008" width="9.140625" style="71"/>
    <col min="11009" max="11009" width="33.7109375" style="71" customWidth="1"/>
    <col min="11010" max="11010" width="15.28515625" style="71" customWidth="1"/>
    <col min="11011" max="11013" width="15" style="71" customWidth="1"/>
    <col min="11014" max="11014" width="15.5703125" style="71" customWidth="1"/>
    <col min="11015" max="11264" width="9.140625" style="71"/>
    <col min="11265" max="11265" width="33.7109375" style="71" customWidth="1"/>
    <col min="11266" max="11266" width="15.28515625" style="71" customWidth="1"/>
    <col min="11267" max="11269" width="15" style="71" customWidth="1"/>
    <col min="11270" max="11270" width="15.5703125" style="71" customWidth="1"/>
    <col min="11271" max="11520" width="9.140625" style="71"/>
    <col min="11521" max="11521" width="33.7109375" style="71" customWidth="1"/>
    <col min="11522" max="11522" width="15.28515625" style="71" customWidth="1"/>
    <col min="11523" max="11525" width="15" style="71" customWidth="1"/>
    <col min="11526" max="11526" width="15.5703125" style="71" customWidth="1"/>
    <col min="11527" max="11776" width="9.140625" style="71"/>
    <col min="11777" max="11777" width="33.7109375" style="71" customWidth="1"/>
    <col min="11778" max="11778" width="15.28515625" style="71" customWidth="1"/>
    <col min="11779" max="11781" width="15" style="71" customWidth="1"/>
    <col min="11782" max="11782" width="15.5703125" style="71" customWidth="1"/>
    <col min="11783" max="12032" width="9.140625" style="71"/>
    <col min="12033" max="12033" width="33.7109375" style="71" customWidth="1"/>
    <col min="12034" max="12034" width="15.28515625" style="71" customWidth="1"/>
    <col min="12035" max="12037" width="15" style="71" customWidth="1"/>
    <col min="12038" max="12038" width="15.5703125" style="71" customWidth="1"/>
    <col min="12039" max="12288" width="9.140625" style="71"/>
    <col min="12289" max="12289" width="33.7109375" style="71" customWidth="1"/>
    <col min="12290" max="12290" width="15.28515625" style="71" customWidth="1"/>
    <col min="12291" max="12293" width="15" style="71" customWidth="1"/>
    <col min="12294" max="12294" width="15.5703125" style="71" customWidth="1"/>
    <col min="12295" max="12544" width="9.140625" style="71"/>
    <col min="12545" max="12545" width="33.7109375" style="71" customWidth="1"/>
    <col min="12546" max="12546" width="15.28515625" style="71" customWidth="1"/>
    <col min="12547" max="12549" width="15" style="71" customWidth="1"/>
    <col min="12550" max="12550" width="15.5703125" style="71" customWidth="1"/>
    <col min="12551" max="12800" width="9.140625" style="71"/>
    <col min="12801" max="12801" width="33.7109375" style="71" customWidth="1"/>
    <col min="12802" max="12802" width="15.28515625" style="71" customWidth="1"/>
    <col min="12803" max="12805" width="15" style="71" customWidth="1"/>
    <col min="12806" max="12806" width="15.5703125" style="71" customWidth="1"/>
    <col min="12807" max="13056" width="9.140625" style="71"/>
    <col min="13057" max="13057" width="33.7109375" style="71" customWidth="1"/>
    <col min="13058" max="13058" width="15.28515625" style="71" customWidth="1"/>
    <col min="13059" max="13061" width="15" style="71" customWidth="1"/>
    <col min="13062" max="13062" width="15.5703125" style="71" customWidth="1"/>
    <col min="13063" max="13312" width="9.140625" style="71"/>
    <col min="13313" max="13313" width="33.7109375" style="71" customWidth="1"/>
    <col min="13314" max="13314" width="15.28515625" style="71" customWidth="1"/>
    <col min="13315" max="13317" width="15" style="71" customWidth="1"/>
    <col min="13318" max="13318" width="15.5703125" style="71" customWidth="1"/>
    <col min="13319" max="13568" width="9.140625" style="71"/>
    <col min="13569" max="13569" width="33.7109375" style="71" customWidth="1"/>
    <col min="13570" max="13570" width="15.28515625" style="71" customWidth="1"/>
    <col min="13571" max="13573" width="15" style="71" customWidth="1"/>
    <col min="13574" max="13574" width="15.5703125" style="71" customWidth="1"/>
    <col min="13575" max="13824" width="9.140625" style="71"/>
    <col min="13825" max="13825" width="33.7109375" style="71" customWidth="1"/>
    <col min="13826" max="13826" width="15.28515625" style="71" customWidth="1"/>
    <col min="13827" max="13829" width="15" style="71" customWidth="1"/>
    <col min="13830" max="13830" width="15.5703125" style="71" customWidth="1"/>
    <col min="13831" max="14080" width="9.140625" style="71"/>
    <col min="14081" max="14081" width="33.7109375" style="71" customWidth="1"/>
    <col min="14082" max="14082" width="15.28515625" style="71" customWidth="1"/>
    <col min="14083" max="14085" width="15" style="71" customWidth="1"/>
    <col min="14086" max="14086" width="15.5703125" style="71" customWidth="1"/>
    <col min="14087" max="14336" width="9.140625" style="71"/>
    <col min="14337" max="14337" width="33.7109375" style="71" customWidth="1"/>
    <col min="14338" max="14338" width="15.28515625" style="71" customWidth="1"/>
    <col min="14339" max="14341" width="15" style="71" customWidth="1"/>
    <col min="14342" max="14342" width="15.5703125" style="71" customWidth="1"/>
    <col min="14343" max="14592" width="9.140625" style="71"/>
    <col min="14593" max="14593" width="33.7109375" style="71" customWidth="1"/>
    <col min="14594" max="14594" width="15.28515625" style="71" customWidth="1"/>
    <col min="14595" max="14597" width="15" style="71" customWidth="1"/>
    <col min="14598" max="14598" width="15.5703125" style="71" customWidth="1"/>
    <col min="14599" max="14848" width="9.140625" style="71"/>
    <col min="14849" max="14849" width="33.7109375" style="71" customWidth="1"/>
    <col min="14850" max="14850" width="15.28515625" style="71" customWidth="1"/>
    <col min="14851" max="14853" width="15" style="71" customWidth="1"/>
    <col min="14854" max="14854" width="15.5703125" style="71" customWidth="1"/>
    <col min="14855" max="15104" width="9.140625" style="71"/>
    <col min="15105" max="15105" width="33.7109375" style="71" customWidth="1"/>
    <col min="15106" max="15106" width="15.28515625" style="71" customWidth="1"/>
    <col min="15107" max="15109" width="15" style="71" customWidth="1"/>
    <col min="15110" max="15110" width="15.5703125" style="71" customWidth="1"/>
    <col min="15111" max="15360" width="9.140625" style="71"/>
    <col min="15361" max="15361" width="33.7109375" style="71" customWidth="1"/>
    <col min="15362" max="15362" width="15.28515625" style="71" customWidth="1"/>
    <col min="15363" max="15365" width="15" style="71" customWidth="1"/>
    <col min="15366" max="15366" width="15.5703125" style="71" customWidth="1"/>
    <col min="15367" max="15616" width="9.140625" style="71"/>
    <col min="15617" max="15617" width="33.7109375" style="71" customWidth="1"/>
    <col min="15618" max="15618" width="15.28515625" style="71" customWidth="1"/>
    <col min="15619" max="15621" width="15" style="71" customWidth="1"/>
    <col min="15622" max="15622" width="15.5703125" style="71" customWidth="1"/>
    <col min="15623" max="15872" width="9.140625" style="71"/>
    <col min="15873" max="15873" width="33.7109375" style="71" customWidth="1"/>
    <col min="15874" max="15874" width="15.28515625" style="71" customWidth="1"/>
    <col min="15875" max="15877" width="15" style="71" customWidth="1"/>
    <col min="15878" max="15878" width="15.5703125" style="71" customWidth="1"/>
    <col min="15879" max="16128" width="9.140625" style="71"/>
    <col min="16129" max="16129" width="33.7109375" style="71" customWidth="1"/>
    <col min="16130" max="16130" width="15.28515625" style="71" customWidth="1"/>
    <col min="16131" max="16133" width="15" style="71" customWidth="1"/>
    <col min="16134" max="16134" width="15.5703125" style="71" customWidth="1"/>
    <col min="16135" max="16384" width="9.140625" style="71"/>
  </cols>
  <sheetData>
    <row r="1" spans="1:6" x14ac:dyDescent="0.2">
      <c r="A1" s="242" t="s">
        <v>132</v>
      </c>
      <c r="B1" s="242"/>
      <c r="C1" s="242"/>
      <c r="D1" s="242"/>
      <c r="E1" s="242"/>
      <c r="F1" s="242"/>
    </row>
    <row r="2" spans="1:6" x14ac:dyDescent="0.2">
      <c r="A2" s="242"/>
      <c r="B2" s="242"/>
      <c r="C2" s="242"/>
      <c r="D2" s="242"/>
      <c r="E2" s="242"/>
      <c r="F2" s="242"/>
    </row>
    <row r="3" spans="1:6" ht="15" x14ac:dyDescent="0.2">
      <c r="A3" s="133"/>
      <c r="B3" s="133"/>
      <c r="C3" s="133"/>
      <c r="D3" s="133"/>
      <c r="E3" s="133"/>
      <c r="F3" s="133"/>
    </row>
    <row r="4" spans="1:6" ht="15" x14ac:dyDescent="0.2">
      <c r="A4" s="133"/>
      <c r="B4" s="133"/>
      <c r="C4" s="133"/>
      <c r="D4" s="133"/>
      <c r="E4" s="133"/>
      <c r="F4" s="133"/>
    </row>
    <row r="5" spans="1:6" ht="76.5" x14ac:dyDescent="0.2">
      <c r="A5" s="98" t="s">
        <v>64</v>
      </c>
      <c r="B5" s="121" t="s">
        <v>2</v>
      </c>
      <c r="C5" s="134" t="s">
        <v>133</v>
      </c>
      <c r="D5" s="134" t="s">
        <v>134</v>
      </c>
      <c r="E5" s="134" t="s">
        <v>135</v>
      </c>
      <c r="F5" s="135" t="s">
        <v>32</v>
      </c>
    </row>
    <row r="6" spans="1:6" ht="38.25" x14ac:dyDescent="0.2">
      <c r="A6" s="97" t="s">
        <v>136</v>
      </c>
      <c r="B6" s="26">
        <v>1</v>
      </c>
      <c r="C6" s="27">
        <v>3</v>
      </c>
      <c r="D6" s="27"/>
      <c r="E6" s="27">
        <f>+(B6*C6)*D6</f>
        <v>0</v>
      </c>
      <c r="F6" s="27" t="s">
        <v>269</v>
      </c>
    </row>
    <row r="7" spans="1:6" ht="25.5" x14ac:dyDescent="0.2">
      <c r="A7" s="97" t="s">
        <v>137</v>
      </c>
      <c r="B7" s="26">
        <v>1</v>
      </c>
      <c r="C7" s="27">
        <v>3</v>
      </c>
      <c r="D7" s="27"/>
      <c r="E7" s="27">
        <f>+(B7*C7)*D7</f>
        <v>0</v>
      </c>
      <c r="F7" s="27" t="s">
        <v>138</v>
      </c>
    </row>
    <row r="8" spans="1:6" x14ac:dyDescent="0.2">
      <c r="A8" s="91" t="s">
        <v>9</v>
      </c>
      <c r="B8" s="90"/>
      <c r="C8" s="89"/>
      <c r="D8" s="72"/>
      <c r="E8" s="136">
        <f>+E6+E7</f>
        <v>0</v>
      </c>
      <c r="F8" s="70"/>
    </row>
    <row r="10" spans="1:6" ht="13.5" thickBot="1" x14ac:dyDescent="0.25"/>
    <row r="11" spans="1:6" ht="77.25" thickBot="1" x14ac:dyDescent="0.25">
      <c r="A11" s="207" t="s">
        <v>262</v>
      </c>
      <c r="B11" s="121" t="s">
        <v>2</v>
      </c>
      <c r="C11" s="134" t="s">
        <v>133</v>
      </c>
      <c r="D11" s="134" t="s">
        <v>134</v>
      </c>
      <c r="E11" s="134" t="s">
        <v>135</v>
      </c>
      <c r="F11" s="135" t="s">
        <v>32</v>
      </c>
    </row>
    <row r="12" spans="1:6" ht="25.5" x14ac:dyDescent="0.2">
      <c r="A12" s="97" t="s">
        <v>264</v>
      </c>
      <c r="B12" s="26">
        <v>1</v>
      </c>
      <c r="C12" s="27">
        <v>1</v>
      </c>
      <c r="D12" s="27"/>
      <c r="E12" s="27">
        <f>+(B12*C12)*D12</f>
        <v>0</v>
      </c>
      <c r="F12" s="27" t="s">
        <v>270</v>
      </c>
    </row>
    <row r="13" spans="1:6" x14ac:dyDescent="0.2">
      <c r="A13" s="91" t="s">
        <v>9</v>
      </c>
      <c r="B13" s="90"/>
      <c r="C13" s="89"/>
      <c r="D13" s="72"/>
      <c r="E13" s="72">
        <v>0</v>
      </c>
      <c r="F13" s="70"/>
    </row>
    <row r="16" spans="1:6" ht="63.75" x14ac:dyDescent="0.2">
      <c r="A16" s="98" t="s">
        <v>84</v>
      </c>
      <c r="B16" s="121" t="s">
        <v>2</v>
      </c>
      <c r="C16" s="134" t="s">
        <v>133</v>
      </c>
      <c r="D16" s="134" t="s">
        <v>134</v>
      </c>
      <c r="E16" s="134" t="s">
        <v>135</v>
      </c>
      <c r="F16" s="135" t="s">
        <v>32</v>
      </c>
    </row>
    <row r="17" spans="1:6" ht="38.25" x14ac:dyDescent="0.2">
      <c r="A17" s="97" t="s">
        <v>136</v>
      </c>
      <c r="B17" s="26">
        <v>1</v>
      </c>
      <c r="C17" s="27">
        <v>1</v>
      </c>
      <c r="D17" s="27"/>
      <c r="E17" s="27">
        <f>+(B17*C17)*D17</f>
        <v>0</v>
      </c>
      <c r="F17" s="27" t="s">
        <v>269</v>
      </c>
    </row>
    <row r="18" spans="1:6" x14ac:dyDescent="0.2">
      <c r="A18" s="97" t="s">
        <v>272</v>
      </c>
      <c r="B18" s="26">
        <v>1</v>
      </c>
      <c r="C18" s="27">
        <v>1</v>
      </c>
      <c r="D18" s="27"/>
      <c r="E18" s="27">
        <f>+(B18*C18)*D18</f>
        <v>0</v>
      </c>
      <c r="F18" s="27" t="s">
        <v>271</v>
      </c>
    </row>
    <row r="19" spans="1:6" x14ac:dyDescent="0.2">
      <c r="A19" s="91" t="s">
        <v>9</v>
      </c>
      <c r="B19" s="90"/>
      <c r="C19" s="89"/>
      <c r="D19" s="72"/>
      <c r="E19" s="72">
        <v>0</v>
      </c>
      <c r="F19" s="70"/>
    </row>
    <row r="22" spans="1:6" ht="76.5" x14ac:dyDescent="0.2">
      <c r="A22" s="98" t="s">
        <v>115</v>
      </c>
      <c r="B22" s="121" t="s">
        <v>2</v>
      </c>
      <c r="C22" s="134" t="s">
        <v>133</v>
      </c>
      <c r="D22" s="134" t="s">
        <v>134</v>
      </c>
      <c r="E22" s="134" t="s">
        <v>135</v>
      </c>
      <c r="F22" s="135" t="s">
        <v>32</v>
      </c>
    </row>
    <row r="23" spans="1:6" ht="25.5" x14ac:dyDescent="0.2">
      <c r="A23" s="137" t="s">
        <v>264</v>
      </c>
      <c r="B23" s="27">
        <v>1</v>
      </c>
      <c r="C23" s="27">
        <v>2</v>
      </c>
      <c r="D23" s="27"/>
      <c r="E23" s="27">
        <f>+(B23*C23)*D23</f>
        <v>0</v>
      </c>
      <c r="F23" s="27" t="s">
        <v>263</v>
      </c>
    </row>
    <row r="24" spans="1:6" x14ac:dyDescent="0.2">
      <c r="A24" s="91" t="s">
        <v>9</v>
      </c>
      <c r="B24" s="90"/>
      <c r="C24" s="89"/>
      <c r="D24" s="72"/>
      <c r="E24" s="72">
        <v>0</v>
      </c>
      <c r="F24" s="70"/>
    </row>
    <row r="25" spans="1:6" ht="12.75" customHeight="1" x14ac:dyDescent="0.2">
      <c r="A25" s="92"/>
      <c r="B25" s="93"/>
      <c r="C25" s="94"/>
      <c r="D25" s="95"/>
      <c r="E25" s="95"/>
    </row>
    <row r="26" spans="1:6" x14ac:dyDescent="0.2">
      <c r="A26" s="92"/>
      <c r="B26" s="93"/>
      <c r="C26" s="94"/>
      <c r="D26" s="95"/>
      <c r="E26" s="95"/>
    </row>
    <row r="27" spans="1:6" ht="89.25" x14ac:dyDescent="0.2">
      <c r="A27" s="96" t="s">
        <v>126</v>
      </c>
      <c r="B27" s="121" t="s">
        <v>2</v>
      </c>
      <c r="C27" s="134" t="s">
        <v>133</v>
      </c>
      <c r="D27" s="134" t="s">
        <v>134</v>
      </c>
      <c r="E27" s="134" t="s">
        <v>135</v>
      </c>
      <c r="F27" s="135" t="s">
        <v>32</v>
      </c>
    </row>
    <row r="28" spans="1:6" ht="38.25" x14ac:dyDescent="0.2">
      <c r="A28" s="137" t="s">
        <v>136</v>
      </c>
      <c r="B28" s="27">
        <v>1</v>
      </c>
      <c r="C28" s="27">
        <v>3</v>
      </c>
      <c r="D28" s="134"/>
      <c r="E28" s="134"/>
      <c r="F28" s="27" t="s">
        <v>269</v>
      </c>
    </row>
    <row r="29" spans="1:6" x14ac:dyDescent="0.2">
      <c r="A29" s="97" t="s">
        <v>272</v>
      </c>
      <c r="B29" s="26">
        <v>1</v>
      </c>
      <c r="C29" s="27">
        <v>1</v>
      </c>
      <c r="D29" s="27"/>
      <c r="E29" s="27">
        <f>+(B29*C29)*D29</f>
        <v>0</v>
      </c>
      <c r="F29" s="27" t="s">
        <v>273</v>
      </c>
    </row>
    <row r="30" spans="1:6" x14ac:dyDescent="0.2">
      <c r="A30" s="91" t="s">
        <v>9</v>
      </c>
      <c r="B30" s="90"/>
      <c r="C30" s="89"/>
      <c r="D30" s="72"/>
      <c r="E30" s="72">
        <v>0</v>
      </c>
      <c r="F30" s="70"/>
    </row>
    <row r="31" spans="1:6" x14ac:dyDescent="0.2">
      <c r="A31" s="92"/>
      <c r="B31" s="93"/>
      <c r="C31" s="94"/>
      <c r="D31" s="95"/>
      <c r="E31" s="95"/>
    </row>
    <row r="32" spans="1:6" x14ac:dyDescent="0.2">
      <c r="A32" s="92"/>
      <c r="B32" s="93"/>
      <c r="C32" s="94"/>
      <c r="D32" s="95"/>
      <c r="E32" s="95"/>
    </row>
    <row r="34" spans="1:6" ht="89.25" x14ac:dyDescent="0.2">
      <c r="A34" s="96" t="s">
        <v>96</v>
      </c>
      <c r="B34" s="121" t="s">
        <v>2</v>
      </c>
      <c r="C34" s="134" t="s">
        <v>133</v>
      </c>
      <c r="D34" s="134" t="s">
        <v>134</v>
      </c>
      <c r="E34" s="134" t="s">
        <v>135</v>
      </c>
      <c r="F34" s="135" t="s">
        <v>32</v>
      </c>
    </row>
    <row r="35" spans="1:6" ht="38.25" x14ac:dyDescent="0.2">
      <c r="A35" s="137" t="s">
        <v>136</v>
      </c>
      <c r="B35" s="209">
        <v>1</v>
      </c>
      <c r="C35" s="210">
        <v>1</v>
      </c>
      <c r="D35" s="134"/>
      <c r="E35" s="134"/>
      <c r="F35" s="27" t="s">
        <v>269</v>
      </c>
    </row>
    <row r="36" spans="1:6" x14ac:dyDescent="0.2">
      <c r="A36" s="97" t="s">
        <v>272</v>
      </c>
      <c r="B36" s="26">
        <v>1</v>
      </c>
      <c r="C36" s="27">
        <v>1</v>
      </c>
      <c r="D36" s="27"/>
      <c r="E36" s="27">
        <f>+(B36*C36)*D36</f>
        <v>0</v>
      </c>
      <c r="F36" s="27" t="s">
        <v>273</v>
      </c>
    </row>
    <row r="37" spans="1:6" x14ac:dyDescent="0.2">
      <c r="A37" s="91" t="s">
        <v>9</v>
      </c>
      <c r="B37" s="90"/>
      <c r="C37" s="89"/>
      <c r="D37" s="72"/>
      <c r="E37" s="72">
        <v>0</v>
      </c>
      <c r="F37" s="70"/>
    </row>
    <row r="40" spans="1:6" x14ac:dyDescent="0.2">
      <c r="A40" s="28"/>
    </row>
    <row r="41" spans="1:6" x14ac:dyDescent="0.2">
      <c r="A41" s="71" t="s">
        <v>62</v>
      </c>
      <c r="E41" s="138">
        <f>+E8+E13+E19+E24+E30+E37</f>
        <v>0</v>
      </c>
    </row>
  </sheetData>
  <mergeCells count="1">
    <mergeCell ref="A1:F2"/>
  </mergeCells>
  <pageMargins left="0.7" right="0.7" top="0.75" bottom="0.75" header="0.3" footer="0.3"/>
  <pageSetup scale="92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Normal="100" workbookViewId="0">
      <selection activeCell="A44" sqref="A44"/>
    </sheetView>
  </sheetViews>
  <sheetFormatPr baseColWidth="10" defaultColWidth="9.140625" defaultRowHeight="13.5" x14ac:dyDescent="0.25"/>
  <cols>
    <col min="1" max="1" width="36.42578125" style="145" customWidth="1"/>
    <col min="2" max="2" width="5.42578125" style="145" bestFit="1" customWidth="1"/>
    <col min="3" max="3" width="13.7109375" style="145" customWidth="1"/>
    <col min="4" max="4" width="14.85546875" style="145" customWidth="1"/>
    <col min="5" max="256" width="9.140625" style="145"/>
    <col min="257" max="257" width="31" style="145" customWidth="1"/>
    <col min="258" max="258" width="9.140625" style="145" bestFit="1" customWidth="1"/>
    <col min="259" max="259" width="13.7109375" style="145" customWidth="1"/>
    <col min="260" max="260" width="10.7109375" style="145" customWidth="1"/>
    <col min="261" max="512" width="9.140625" style="145"/>
    <col min="513" max="513" width="31" style="145" customWidth="1"/>
    <col min="514" max="514" width="9.140625" style="145" bestFit="1" customWidth="1"/>
    <col min="515" max="515" width="13.7109375" style="145" customWidth="1"/>
    <col min="516" max="516" width="10.7109375" style="145" customWidth="1"/>
    <col min="517" max="768" width="9.140625" style="145"/>
    <col min="769" max="769" width="31" style="145" customWidth="1"/>
    <col min="770" max="770" width="9.140625" style="145" bestFit="1" customWidth="1"/>
    <col min="771" max="771" width="13.7109375" style="145" customWidth="1"/>
    <col min="772" max="772" width="10.7109375" style="145" customWidth="1"/>
    <col min="773" max="1024" width="9.140625" style="145"/>
    <col min="1025" max="1025" width="31" style="145" customWidth="1"/>
    <col min="1026" max="1026" width="9.140625" style="145" bestFit="1" customWidth="1"/>
    <col min="1027" max="1027" width="13.7109375" style="145" customWidth="1"/>
    <col min="1028" max="1028" width="10.7109375" style="145" customWidth="1"/>
    <col min="1029" max="1280" width="9.140625" style="145"/>
    <col min="1281" max="1281" width="31" style="145" customWidth="1"/>
    <col min="1282" max="1282" width="9.140625" style="145" bestFit="1" customWidth="1"/>
    <col min="1283" max="1283" width="13.7109375" style="145" customWidth="1"/>
    <col min="1284" max="1284" width="10.7109375" style="145" customWidth="1"/>
    <col min="1285" max="1536" width="9.140625" style="145"/>
    <col min="1537" max="1537" width="31" style="145" customWidth="1"/>
    <col min="1538" max="1538" width="9.140625" style="145" bestFit="1" customWidth="1"/>
    <col min="1539" max="1539" width="13.7109375" style="145" customWidth="1"/>
    <col min="1540" max="1540" width="10.7109375" style="145" customWidth="1"/>
    <col min="1541" max="1792" width="9.140625" style="145"/>
    <col min="1793" max="1793" width="31" style="145" customWidth="1"/>
    <col min="1794" max="1794" width="9.140625" style="145" bestFit="1" customWidth="1"/>
    <col min="1795" max="1795" width="13.7109375" style="145" customWidth="1"/>
    <col min="1796" max="1796" width="10.7109375" style="145" customWidth="1"/>
    <col min="1797" max="2048" width="9.140625" style="145"/>
    <col min="2049" max="2049" width="31" style="145" customWidth="1"/>
    <col min="2050" max="2050" width="9.140625" style="145" bestFit="1" customWidth="1"/>
    <col min="2051" max="2051" width="13.7109375" style="145" customWidth="1"/>
    <col min="2052" max="2052" width="10.7109375" style="145" customWidth="1"/>
    <col min="2053" max="2304" width="9.140625" style="145"/>
    <col min="2305" max="2305" width="31" style="145" customWidth="1"/>
    <col min="2306" max="2306" width="9.140625" style="145" bestFit="1" customWidth="1"/>
    <col min="2307" max="2307" width="13.7109375" style="145" customWidth="1"/>
    <col min="2308" max="2308" width="10.7109375" style="145" customWidth="1"/>
    <col min="2309" max="2560" width="9.140625" style="145"/>
    <col min="2561" max="2561" width="31" style="145" customWidth="1"/>
    <col min="2562" max="2562" width="9.140625" style="145" bestFit="1" customWidth="1"/>
    <col min="2563" max="2563" width="13.7109375" style="145" customWidth="1"/>
    <col min="2564" max="2564" width="10.7109375" style="145" customWidth="1"/>
    <col min="2565" max="2816" width="9.140625" style="145"/>
    <col min="2817" max="2817" width="31" style="145" customWidth="1"/>
    <col min="2818" max="2818" width="9.140625" style="145" bestFit="1" customWidth="1"/>
    <col min="2819" max="2819" width="13.7109375" style="145" customWidth="1"/>
    <col min="2820" max="2820" width="10.7109375" style="145" customWidth="1"/>
    <col min="2821" max="3072" width="9.140625" style="145"/>
    <col min="3073" max="3073" width="31" style="145" customWidth="1"/>
    <col min="3074" max="3074" width="9.140625" style="145" bestFit="1" customWidth="1"/>
    <col min="3075" max="3075" width="13.7109375" style="145" customWidth="1"/>
    <col min="3076" max="3076" width="10.7109375" style="145" customWidth="1"/>
    <col min="3077" max="3328" width="9.140625" style="145"/>
    <col min="3329" max="3329" width="31" style="145" customWidth="1"/>
    <col min="3330" max="3330" width="9.140625" style="145" bestFit="1" customWidth="1"/>
    <col min="3331" max="3331" width="13.7109375" style="145" customWidth="1"/>
    <col min="3332" max="3332" width="10.7109375" style="145" customWidth="1"/>
    <col min="3333" max="3584" width="9.140625" style="145"/>
    <col min="3585" max="3585" width="31" style="145" customWidth="1"/>
    <col min="3586" max="3586" width="9.140625" style="145" bestFit="1" customWidth="1"/>
    <col min="3587" max="3587" width="13.7109375" style="145" customWidth="1"/>
    <col min="3588" max="3588" width="10.7109375" style="145" customWidth="1"/>
    <col min="3589" max="3840" width="9.140625" style="145"/>
    <col min="3841" max="3841" width="31" style="145" customWidth="1"/>
    <col min="3842" max="3842" width="9.140625" style="145" bestFit="1" customWidth="1"/>
    <col min="3843" max="3843" width="13.7109375" style="145" customWidth="1"/>
    <col min="3844" max="3844" width="10.7109375" style="145" customWidth="1"/>
    <col min="3845" max="4096" width="9.140625" style="145"/>
    <col min="4097" max="4097" width="31" style="145" customWidth="1"/>
    <col min="4098" max="4098" width="9.140625" style="145" bestFit="1" customWidth="1"/>
    <col min="4099" max="4099" width="13.7109375" style="145" customWidth="1"/>
    <col min="4100" max="4100" width="10.7109375" style="145" customWidth="1"/>
    <col min="4101" max="4352" width="9.140625" style="145"/>
    <col min="4353" max="4353" width="31" style="145" customWidth="1"/>
    <col min="4354" max="4354" width="9.140625" style="145" bestFit="1" customWidth="1"/>
    <col min="4355" max="4355" width="13.7109375" style="145" customWidth="1"/>
    <col min="4356" max="4356" width="10.7109375" style="145" customWidth="1"/>
    <col min="4357" max="4608" width="9.140625" style="145"/>
    <col min="4609" max="4609" width="31" style="145" customWidth="1"/>
    <col min="4610" max="4610" width="9.140625" style="145" bestFit="1" customWidth="1"/>
    <col min="4611" max="4611" width="13.7109375" style="145" customWidth="1"/>
    <col min="4612" max="4612" width="10.7109375" style="145" customWidth="1"/>
    <col min="4613" max="4864" width="9.140625" style="145"/>
    <col min="4865" max="4865" width="31" style="145" customWidth="1"/>
    <col min="4866" max="4866" width="9.140625" style="145" bestFit="1" customWidth="1"/>
    <col min="4867" max="4867" width="13.7109375" style="145" customWidth="1"/>
    <col min="4868" max="4868" width="10.7109375" style="145" customWidth="1"/>
    <col min="4869" max="5120" width="9.140625" style="145"/>
    <col min="5121" max="5121" width="31" style="145" customWidth="1"/>
    <col min="5122" max="5122" width="9.140625" style="145" bestFit="1" customWidth="1"/>
    <col min="5123" max="5123" width="13.7109375" style="145" customWidth="1"/>
    <col min="5124" max="5124" width="10.7109375" style="145" customWidth="1"/>
    <col min="5125" max="5376" width="9.140625" style="145"/>
    <col min="5377" max="5377" width="31" style="145" customWidth="1"/>
    <col min="5378" max="5378" width="9.140625" style="145" bestFit="1" customWidth="1"/>
    <col min="5379" max="5379" width="13.7109375" style="145" customWidth="1"/>
    <col min="5380" max="5380" width="10.7109375" style="145" customWidth="1"/>
    <col min="5381" max="5632" width="9.140625" style="145"/>
    <col min="5633" max="5633" width="31" style="145" customWidth="1"/>
    <col min="5634" max="5634" width="9.140625" style="145" bestFit="1" customWidth="1"/>
    <col min="5635" max="5635" width="13.7109375" style="145" customWidth="1"/>
    <col min="5636" max="5636" width="10.7109375" style="145" customWidth="1"/>
    <col min="5637" max="5888" width="9.140625" style="145"/>
    <col min="5889" max="5889" width="31" style="145" customWidth="1"/>
    <col min="5890" max="5890" width="9.140625" style="145" bestFit="1" customWidth="1"/>
    <col min="5891" max="5891" width="13.7109375" style="145" customWidth="1"/>
    <col min="5892" max="5892" width="10.7109375" style="145" customWidth="1"/>
    <col min="5893" max="6144" width="9.140625" style="145"/>
    <col min="6145" max="6145" width="31" style="145" customWidth="1"/>
    <col min="6146" max="6146" width="9.140625" style="145" bestFit="1" customWidth="1"/>
    <col min="6147" max="6147" width="13.7109375" style="145" customWidth="1"/>
    <col min="6148" max="6148" width="10.7109375" style="145" customWidth="1"/>
    <col min="6149" max="6400" width="9.140625" style="145"/>
    <col min="6401" max="6401" width="31" style="145" customWidth="1"/>
    <col min="6402" max="6402" width="9.140625" style="145" bestFit="1" customWidth="1"/>
    <col min="6403" max="6403" width="13.7109375" style="145" customWidth="1"/>
    <col min="6404" max="6404" width="10.7109375" style="145" customWidth="1"/>
    <col min="6405" max="6656" width="9.140625" style="145"/>
    <col min="6657" max="6657" width="31" style="145" customWidth="1"/>
    <col min="6658" max="6658" width="9.140625" style="145" bestFit="1" customWidth="1"/>
    <col min="6659" max="6659" width="13.7109375" style="145" customWidth="1"/>
    <col min="6660" max="6660" width="10.7109375" style="145" customWidth="1"/>
    <col min="6661" max="6912" width="9.140625" style="145"/>
    <col min="6913" max="6913" width="31" style="145" customWidth="1"/>
    <col min="6914" max="6914" width="9.140625" style="145" bestFit="1" customWidth="1"/>
    <col min="6915" max="6915" width="13.7109375" style="145" customWidth="1"/>
    <col min="6916" max="6916" width="10.7109375" style="145" customWidth="1"/>
    <col min="6917" max="7168" width="9.140625" style="145"/>
    <col min="7169" max="7169" width="31" style="145" customWidth="1"/>
    <col min="7170" max="7170" width="9.140625" style="145" bestFit="1" customWidth="1"/>
    <col min="7171" max="7171" width="13.7109375" style="145" customWidth="1"/>
    <col min="7172" max="7172" width="10.7109375" style="145" customWidth="1"/>
    <col min="7173" max="7424" width="9.140625" style="145"/>
    <col min="7425" max="7425" width="31" style="145" customWidth="1"/>
    <col min="7426" max="7426" width="9.140625" style="145" bestFit="1" customWidth="1"/>
    <col min="7427" max="7427" width="13.7109375" style="145" customWidth="1"/>
    <col min="7428" max="7428" width="10.7109375" style="145" customWidth="1"/>
    <col min="7429" max="7680" width="9.140625" style="145"/>
    <col min="7681" max="7681" width="31" style="145" customWidth="1"/>
    <col min="7682" max="7682" width="9.140625" style="145" bestFit="1" customWidth="1"/>
    <col min="7683" max="7683" width="13.7109375" style="145" customWidth="1"/>
    <col min="7684" max="7684" width="10.7109375" style="145" customWidth="1"/>
    <col min="7685" max="7936" width="9.140625" style="145"/>
    <col min="7937" max="7937" width="31" style="145" customWidth="1"/>
    <col min="7938" max="7938" width="9.140625" style="145" bestFit="1" customWidth="1"/>
    <col min="7939" max="7939" width="13.7109375" style="145" customWidth="1"/>
    <col min="7940" max="7940" width="10.7109375" style="145" customWidth="1"/>
    <col min="7941" max="8192" width="9.140625" style="145"/>
    <col min="8193" max="8193" width="31" style="145" customWidth="1"/>
    <col min="8194" max="8194" width="9.140625" style="145" bestFit="1" customWidth="1"/>
    <col min="8195" max="8195" width="13.7109375" style="145" customWidth="1"/>
    <col min="8196" max="8196" width="10.7109375" style="145" customWidth="1"/>
    <col min="8197" max="8448" width="9.140625" style="145"/>
    <col min="8449" max="8449" width="31" style="145" customWidth="1"/>
    <col min="8450" max="8450" width="9.140625" style="145" bestFit="1" customWidth="1"/>
    <col min="8451" max="8451" width="13.7109375" style="145" customWidth="1"/>
    <col min="8452" max="8452" width="10.7109375" style="145" customWidth="1"/>
    <col min="8453" max="8704" width="9.140625" style="145"/>
    <col min="8705" max="8705" width="31" style="145" customWidth="1"/>
    <col min="8706" max="8706" width="9.140625" style="145" bestFit="1" customWidth="1"/>
    <col min="8707" max="8707" width="13.7109375" style="145" customWidth="1"/>
    <col min="8708" max="8708" width="10.7109375" style="145" customWidth="1"/>
    <col min="8709" max="8960" width="9.140625" style="145"/>
    <col min="8961" max="8961" width="31" style="145" customWidth="1"/>
    <col min="8962" max="8962" width="9.140625" style="145" bestFit="1" customWidth="1"/>
    <col min="8963" max="8963" width="13.7109375" style="145" customWidth="1"/>
    <col min="8964" max="8964" width="10.7109375" style="145" customWidth="1"/>
    <col min="8965" max="9216" width="9.140625" style="145"/>
    <col min="9217" max="9217" width="31" style="145" customWidth="1"/>
    <col min="9218" max="9218" width="9.140625" style="145" bestFit="1" customWidth="1"/>
    <col min="9219" max="9219" width="13.7109375" style="145" customWidth="1"/>
    <col min="9220" max="9220" width="10.7109375" style="145" customWidth="1"/>
    <col min="9221" max="9472" width="9.140625" style="145"/>
    <col min="9473" max="9473" width="31" style="145" customWidth="1"/>
    <col min="9474" max="9474" width="9.140625" style="145" bestFit="1" customWidth="1"/>
    <col min="9475" max="9475" width="13.7109375" style="145" customWidth="1"/>
    <col min="9476" max="9476" width="10.7109375" style="145" customWidth="1"/>
    <col min="9477" max="9728" width="9.140625" style="145"/>
    <col min="9729" max="9729" width="31" style="145" customWidth="1"/>
    <col min="9730" max="9730" width="9.140625" style="145" bestFit="1" customWidth="1"/>
    <col min="9731" max="9731" width="13.7109375" style="145" customWidth="1"/>
    <col min="9732" max="9732" width="10.7109375" style="145" customWidth="1"/>
    <col min="9733" max="9984" width="9.140625" style="145"/>
    <col min="9985" max="9985" width="31" style="145" customWidth="1"/>
    <col min="9986" max="9986" width="9.140625" style="145" bestFit="1" customWidth="1"/>
    <col min="9987" max="9987" width="13.7109375" style="145" customWidth="1"/>
    <col min="9988" max="9988" width="10.7109375" style="145" customWidth="1"/>
    <col min="9989" max="10240" width="9.140625" style="145"/>
    <col min="10241" max="10241" width="31" style="145" customWidth="1"/>
    <col min="10242" max="10242" width="9.140625" style="145" bestFit="1" customWidth="1"/>
    <col min="10243" max="10243" width="13.7109375" style="145" customWidth="1"/>
    <col min="10244" max="10244" width="10.7109375" style="145" customWidth="1"/>
    <col min="10245" max="10496" width="9.140625" style="145"/>
    <col min="10497" max="10497" width="31" style="145" customWidth="1"/>
    <col min="10498" max="10498" width="9.140625" style="145" bestFit="1" customWidth="1"/>
    <col min="10499" max="10499" width="13.7109375" style="145" customWidth="1"/>
    <col min="10500" max="10500" width="10.7109375" style="145" customWidth="1"/>
    <col min="10501" max="10752" width="9.140625" style="145"/>
    <col min="10753" max="10753" width="31" style="145" customWidth="1"/>
    <col min="10754" max="10754" width="9.140625" style="145" bestFit="1" customWidth="1"/>
    <col min="10755" max="10755" width="13.7109375" style="145" customWidth="1"/>
    <col min="10756" max="10756" width="10.7109375" style="145" customWidth="1"/>
    <col min="10757" max="11008" width="9.140625" style="145"/>
    <col min="11009" max="11009" width="31" style="145" customWidth="1"/>
    <col min="11010" max="11010" width="9.140625" style="145" bestFit="1" customWidth="1"/>
    <col min="11011" max="11011" width="13.7109375" style="145" customWidth="1"/>
    <col min="11012" max="11012" width="10.7109375" style="145" customWidth="1"/>
    <col min="11013" max="11264" width="9.140625" style="145"/>
    <col min="11265" max="11265" width="31" style="145" customWidth="1"/>
    <col min="11266" max="11266" width="9.140625" style="145" bestFit="1" customWidth="1"/>
    <col min="11267" max="11267" width="13.7109375" style="145" customWidth="1"/>
    <col min="11268" max="11268" width="10.7109375" style="145" customWidth="1"/>
    <col min="11269" max="11520" width="9.140625" style="145"/>
    <col min="11521" max="11521" width="31" style="145" customWidth="1"/>
    <col min="11522" max="11522" width="9.140625" style="145" bestFit="1" customWidth="1"/>
    <col min="11523" max="11523" width="13.7109375" style="145" customWidth="1"/>
    <col min="11524" max="11524" width="10.7109375" style="145" customWidth="1"/>
    <col min="11525" max="11776" width="9.140625" style="145"/>
    <col min="11777" max="11777" width="31" style="145" customWidth="1"/>
    <col min="11778" max="11778" width="9.140625" style="145" bestFit="1" customWidth="1"/>
    <col min="11779" max="11779" width="13.7109375" style="145" customWidth="1"/>
    <col min="11780" max="11780" width="10.7109375" style="145" customWidth="1"/>
    <col min="11781" max="12032" width="9.140625" style="145"/>
    <col min="12033" max="12033" width="31" style="145" customWidth="1"/>
    <col min="12034" max="12034" width="9.140625" style="145" bestFit="1" customWidth="1"/>
    <col min="12035" max="12035" width="13.7109375" style="145" customWidth="1"/>
    <col min="12036" max="12036" width="10.7109375" style="145" customWidth="1"/>
    <col min="12037" max="12288" width="9.140625" style="145"/>
    <col min="12289" max="12289" width="31" style="145" customWidth="1"/>
    <col min="12290" max="12290" width="9.140625" style="145" bestFit="1" customWidth="1"/>
    <col min="12291" max="12291" width="13.7109375" style="145" customWidth="1"/>
    <col min="12292" max="12292" width="10.7109375" style="145" customWidth="1"/>
    <col min="12293" max="12544" width="9.140625" style="145"/>
    <col min="12545" max="12545" width="31" style="145" customWidth="1"/>
    <col min="12546" max="12546" width="9.140625" style="145" bestFit="1" customWidth="1"/>
    <col min="12547" max="12547" width="13.7109375" style="145" customWidth="1"/>
    <col min="12548" max="12548" width="10.7109375" style="145" customWidth="1"/>
    <col min="12549" max="12800" width="9.140625" style="145"/>
    <col min="12801" max="12801" width="31" style="145" customWidth="1"/>
    <col min="12802" max="12802" width="9.140625" style="145" bestFit="1" customWidth="1"/>
    <col min="12803" max="12803" width="13.7109375" style="145" customWidth="1"/>
    <col min="12804" max="12804" width="10.7109375" style="145" customWidth="1"/>
    <col min="12805" max="13056" width="9.140625" style="145"/>
    <col min="13057" max="13057" width="31" style="145" customWidth="1"/>
    <col min="13058" max="13058" width="9.140625" style="145" bestFit="1" customWidth="1"/>
    <col min="13059" max="13059" width="13.7109375" style="145" customWidth="1"/>
    <col min="13060" max="13060" width="10.7109375" style="145" customWidth="1"/>
    <col min="13061" max="13312" width="9.140625" style="145"/>
    <col min="13313" max="13313" width="31" style="145" customWidth="1"/>
    <col min="13314" max="13314" width="9.140625" style="145" bestFit="1" customWidth="1"/>
    <col min="13315" max="13315" width="13.7109375" style="145" customWidth="1"/>
    <col min="13316" max="13316" width="10.7109375" style="145" customWidth="1"/>
    <col min="13317" max="13568" width="9.140625" style="145"/>
    <col min="13569" max="13569" width="31" style="145" customWidth="1"/>
    <col min="13570" max="13570" width="9.140625" style="145" bestFit="1" customWidth="1"/>
    <col min="13571" max="13571" width="13.7109375" style="145" customWidth="1"/>
    <col min="13572" max="13572" width="10.7109375" style="145" customWidth="1"/>
    <col min="13573" max="13824" width="9.140625" style="145"/>
    <col min="13825" max="13825" width="31" style="145" customWidth="1"/>
    <col min="13826" max="13826" width="9.140625" style="145" bestFit="1" customWidth="1"/>
    <col min="13827" max="13827" width="13.7109375" style="145" customWidth="1"/>
    <col min="13828" max="13828" width="10.7109375" style="145" customWidth="1"/>
    <col min="13829" max="14080" width="9.140625" style="145"/>
    <col min="14081" max="14081" width="31" style="145" customWidth="1"/>
    <col min="14082" max="14082" width="9.140625" style="145" bestFit="1" customWidth="1"/>
    <col min="14083" max="14083" width="13.7109375" style="145" customWidth="1"/>
    <col min="14084" max="14084" width="10.7109375" style="145" customWidth="1"/>
    <col min="14085" max="14336" width="9.140625" style="145"/>
    <col min="14337" max="14337" width="31" style="145" customWidth="1"/>
    <col min="14338" max="14338" width="9.140625" style="145" bestFit="1" customWidth="1"/>
    <col min="14339" max="14339" width="13.7109375" style="145" customWidth="1"/>
    <col min="14340" max="14340" width="10.7109375" style="145" customWidth="1"/>
    <col min="14341" max="14592" width="9.140625" style="145"/>
    <col min="14593" max="14593" width="31" style="145" customWidth="1"/>
    <col min="14594" max="14594" width="9.140625" style="145" bestFit="1" customWidth="1"/>
    <col min="14595" max="14595" width="13.7109375" style="145" customWidth="1"/>
    <col min="14596" max="14596" width="10.7109375" style="145" customWidth="1"/>
    <col min="14597" max="14848" width="9.140625" style="145"/>
    <col min="14849" max="14849" width="31" style="145" customWidth="1"/>
    <col min="14850" max="14850" width="9.140625" style="145" bestFit="1" customWidth="1"/>
    <col min="14851" max="14851" width="13.7109375" style="145" customWidth="1"/>
    <col min="14852" max="14852" width="10.7109375" style="145" customWidth="1"/>
    <col min="14853" max="15104" width="9.140625" style="145"/>
    <col min="15105" max="15105" width="31" style="145" customWidth="1"/>
    <col min="15106" max="15106" width="9.140625" style="145" bestFit="1" customWidth="1"/>
    <col min="15107" max="15107" width="13.7109375" style="145" customWidth="1"/>
    <col min="15108" max="15108" width="10.7109375" style="145" customWidth="1"/>
    <col min="15109" max="15360" width="9.140625" style="145"/>
    <col min="15361" max="15361" width="31" style="145" customWidth="1"/>
    <col min="15362" max="15362" width="9.140625" style="145" bestFit="1" customWidth="1"/>
    <col min="15363" max="15363" width="13.7109375" style="145" customWidth="1"/>
    <col min="15364" max="15364" width="10.7109375" style="145" customWidth="1"/>
    <col min="15365" max="15616" width="9.140625" style="145"/>
    <col min="15617" max="15617" width="31" style="145" customWidth="1"/>
    <col min="15618" max="15618" width="9.140625" style="145" bestFit="1" customWidth="1"/>
    <col min="15619" max="15619" width="13.7109375" style="145" customWidth="1"/>
    <col min="15620" max="15620" width="10.7109375" style="145" customWidth="1"/>
    <col min="15621" max="15872" width="9.140625" style="145"/>
    <col min="15873" max="15873" width="31" style="145" customWidth="1"/>
    <col min="15874" max="15874" width="9.140625" style="145" bestFit="1" customWidth="1"/>
    <col min="15875" max="15875" width="13.7109375" style="145" customWidth="1"/>
    <col min="15876" max="15876" width="10.7109375" style="145" customWidth="1"/>
    <col min="15877" max="16128" width="9.140625" style="145"/>
    <col min="16129" max="16129" width="31" style="145" customWidth="1"/>
    <col min="16130" max="16130" width="9.140625" style="145" bestFit="1" customWidth="1"/>
    <col min="16131" max="16131" width="13.7109375" style="145" customWidth="1"/>
    <col min="16132" max="16132" width="10.7109375" style="145" customWidth="1"/>
    <col min="16133" max="16384" width="9.140625" style="145"/>
  </cols>
  <sheetData>
    <row r="1" spans="1:4" ht="15.75" x14ac:dyDescent="0.25">
      <c r="A1" s="243" t="s">
        <v>170</v>
      </c>
      <c r="B1" s="243"/>
      <c r="C1" s="243"/>
      <c r="D1" s="243"/>
    </row>
    <row r="3" spans="1:4" ht="63.75" x14ac:dyDescent="0.25">
      <c r="A3" s="1" t="s">
        <v>64</v>
      </c>
      <c r="B3" s="77" t="s">
        <v>2</v>
      </c>
      <c r="C3" s="77" t="s">
        <v>30</v>
      </c>
      <c r="D3" s="77" t="s">
        <v>31</v>
      </c>
    </row>
    <row r="4" spans="1:4" ht="19.5" customHeight="1" x14ac:dyDescent="0.25">
      <c r="A4" s="147" t="s">
        <v>139</v>
      </c>
      <c r="B4" s="74">
        <v>1</v>
      </c>
      <c r="C4" s="148"/>
      <c r="D4" s="148">
        <f>+B4*C4</f>
        <v>0</v>
      </c>
    </row>
    <row r="5" spans="1:4" ht="19.5" customHeight="1" x14ac:dyDescent="0.25">
      <c r="A5" s="147" t="s">
        <v>265</v>
      </c>
      <c r="B5" s="74">
        <v>1</v>
      </c>
      <c r="C5" s="148"/>
      <c r="D5" s="148">
        <f t="shared" ref="D5:D6" si="0">+B5*C5</f>
        <v>0</v>
      </c>
    </row>
    <row r="6" spans="1:4" ht="19.5" customHeight="1" x14ac:dyDescent="0.25">
      <c r="A6" s="147" t="s">
        <v>266</v>
      </c>
      <c r="B6" s="74">
        <v>1</v>
      </c>
      <c r="C6" s="148"/>
      <c r="D6" s="148">
        <f t="shared" si="0"/>
        <v>0</v>
      </c>
    </row>
    <row r="7" spans="1:4" x14ac:dyDescent="0.25">
      <c r="A7" s="151" t="s">
        <v>9</v>
      </c>
      <c r="B7" s="149"/>
      <c r="C7" s="150"/>
      <c r="D7" s="148">
        <f>SUM(D2:D4)</f>
        <v>0</v>
      </c>
    </row>
    <row r="8" spans="1:4" x14ac:dyDescent="0.25">
      <c r="A8" s="142"/>
      <c r="B8" s="143"/>
      <c r="C8" s="139"/>
      <c r="D8" s="139"/>
    </row>
    <row r="10" spans="1:4" ht="63.75" x14ac:dyDescent="0.25">
      <c r="A10" s="2" t="s">
        <v>84</v>
      </c>
      <c r="B10" s="77" t="s">
        <v>2</v>
      </c>
      <c r="C10" s="77" t="s">
        <v>30</v>
      </c>
      <c r="D10" s="77" t="s">
        <v>31</v>
      </c>
    </row>
    <row r="11" spans="1:4" ht="27" x14ac:dyDescent="0.25">
      <c r="A11" s="5" t="s">
        <v>140</v>
      </c>
      <c r="B11" s="152">
        <v>1</v>
      </c>
      <c r="C11" s="77"/>
      <c r="D11" s="148">
        <f t="shared" ref="D11:D20" si="1">+B11*C11</f>
        <v>0</v>
      </c>
    </row>
    <row r="12" spans="1:4" x14ac:dyDescent="0.25">
      <c r="A12" s="5" t="s">
        <v>141</v>
      </c>
      <c r="B12" s="152">
        <v>1</v>
      </c>
      <c r="C12" s="77"/>
      <c r="D12" s="148">
        <f t="shared" si="1"/>
        <v>0</v>
      </c>
    </row>
    <row r="13" spans="1:4" x14ac:dyDescent="0.25">
      <c r="A13" s="5" t="s">
        <v>142</v>
      </c>
      <c r="B13" s="152">
        <v>1</v>
      </c>
      <c r="C13" s="77"/>
      <c r="D13" s="148">
        <f t="shared" si="1"/>
        <v>0</v>
      </c>
    </row>
    <row r="14" spans="1:4" x14ac:dyDescent="0.25">
      <c r="A14" s="5" t="s">
        <v>143</v>
      </c>
      <c r="B14" s="152">
        <v>1</v>
      </c>
      <c r="C14" s="77"/>
      <c r="D14" s="148">
        <f t="shared" si="1"/>
        <v>0</v>
      </c>
    </row>
    <row r="15" spans="1:4" x14ac:dyDescent="0.25">
      <c r="A15" s="5" t="s">
        <v>144</v>
      </c>
      <c r="B15" s="152">
        <v>2</v>
      </c>
      <c r="C15" s="77"/>
      <c r="D15" s="148">
        <f t="shared" si="1"/>
        <v>0</v>
      </c>
    </row>
    <row r="16" spans="1:4" x14ac:dyDescent="0.25">
      <c r="A16" s="5" t="s">
        <v>145</v>
      </c>
      <c r="B16" s="152">
        <v>2</v>
      </c>
      <c r="C16" s="77"/>
      <c r="D16" s="148">
        <f t="shared" si="1"/>
        <v>0</v>
      </c>
    </row>
    <row r="17" spans="1:4" x14ac:dyDescent="0.25">
      <c r="A17" s="5" t="s">
        <v>146</v>
      </c>
      <c r="B17" s="152">
        <v>1</v>
      </c>
      <c r="C17" s="77"/>
      <c r="D17" s="148">
        <f t="shared" si="1"/>
        <v>0</v>
      </c>
    </row>
    <row r="18" spans="1:4" x14ac:dyDescent="0.25">
      <c r="A18" s="5" t="s">
        <v>147</v>
      </c>
      <c r="B18" s="152">
        <v>1</v>
      </c>
      <c r="C18" s="77"/>
      <c r="D18" s="148">
        <f t="shared" si="1"/>
        <v>0</v>
      </c>
    </row>
    <row r="19" spans="1:4" x14ac:dyDescent="0.25">
      <c r="A19" s="5" t="s">
        <v>148</v>
      </c>
      <c r="B19" s="152">
        <v>2</v>
      </c>
      <c r="C19" s="77"/>
      <c r="D19" s="148">
        <f t="shared" si="1"/>
        <v>0</v>
      </c>
    </row>
    <row r="20" spans="1:4" ht="21.75" customHeight="1" x14ac:dyDescent="0.25">
      <c r="A20" s="5" t="s">
        <v>149</v>
      </c>
      <c r="B20" s="152">
        <v>1</v>
      </c>
      <c r="C20" s="77"/>
      <c r="D20" s="148">
        <f t="shared" si="1"/>
        <v>0</v>
      </c>
    </row>
    <row r="21" spans="1:4" x14ac:dyDescent="0.25">
      <c r="A21" s="153" t="s">
        <v>150</v>
      </c>
      <c r="B21" s="154">
        <v>1</v>
      </c>
      <c r="C21" s="155"/>
      <c r="D21" s="148">
        <f>+B21*C21</f>
        <v>0</v>
      </c>
    </row>
    <row r="22" spans="1:4" x14ac:dyDescent="0.25">
      <c r="A22" s="81" t="s">
        <v>151</v>
      </c>
      <c r="B22" s="154">
        <v>1</v>
      </c>
      <c r="C22" s="155"/>
      <c r="D22" s="148">
        <f>+B22*C22</f>
        <v>0</v>
      </c>
    </row>
    <row r="23" spans="1:4" x14ac:dyDescent="0.25">
      <c r="A23" s="81" t="s">
        <v>152</v>
      </c>
      <c r="B23" s="154">
        <v>1</v>
      </c>
      <c r="C23" s="155"/>
      <c r="D23" s="148">
        <f>+B23*C23</f>
        <v>0</v>
      </c>
    </row>
    <row r="24" spans="1:4" x14ac:dyDescent="0.25">
      <c r="A24" s="151" t="s">
        <v>9</v>
      </c>
      <c r="B24" s="149"/>
      <c r="C24" s="150"/>
      <c r="D24" s="148">
        <f>SUM(D21:D23)</f>
        <v>0</v>
      </c>
    </row>
    <row r="27" spans="1:4" ht="63.75" x14ac:dyDescent="0.25">
      <c r="A27" s="9" t="s">
        <v>115</v>
      </c>
      <c r="B27" s="77" t="s">
        <v>2</v>
      </c>
      <c r="C27" s="77" t="s">
        <v>30</v>
      </c>
      <c r="D27" s="77" t="s">
        <v>31</v>
      </c>
    </row>
    <row r="28" spans="1:4" x14ac:dyDescent="0.25">
      <c r="A28" s="153" t="s">
        <v>153</v>
      </c>
      <c r="B28" s="63">
        <v>2</v>
      </c>
      <c r="C28" s="147"/>
      <c r="D28" s="148">
        <f>+B28*C28</f>
        <v>0</v>
      </c>
    </row>
    <row r="29" spans="1:4" x14ac:dyDescent="0.25">
      <c r="A29" s="151" t="s">
        <v>9</v>
      </c>
      <c r="B29" s="149"/>
      <c r="C29" s="150"/>
      <c r="D29" s="148">
        <f>SUM(D25:D28)</f>
        <v>0</v>
      </c>
    </row>
    <row r="30" spans="1:4" x14ac:dyDescent="0.25">
      <c r="A30" s="140"/>
      <c r="B30" s="146"/>
      <c r="C30" s="141"/>
      <c r="D30" s="139"/>
    </row>
    <row r="31" spans="1:4" x14ac:dyDescent="0.25">
      <c r="A31" s="144"/>
      <c r="B31" s="146"/>
      <c r="C31" s="141"/>
      <c r="D31" s="139"/>
    </row>
    <row r="32" spans="1:4" ht="76.5" x14ac:dyDescent="0.25">
      <c r="A32" s="2" t="s">
        <v>126</v>
      </c>
      <c r="B32" s="77" t="s">
        <v>2</v>
      </c>
      <c r="C32" s="77" t="s">
        <v>30</v>
      </c>
      <c r="D32" s="77" t="s">
        <v>31</v>
      </c>
    </row>
    <row r="33" spans="1:4" x14ac:dyDescent="0.25">
      <c r="A33" s="153" t="s">
        <v>139</v>
      </c>
      <c r="B33" s="63">
        <v>1</v>
      </c>
      <c r="C33" s="155"/>
      <c r="D33" s="148">
        <f>+B33*C33</f>
        <v>0</v>
      </c>
    </row>
    <row r="34" spans="1:4" x14ac:dyDescent="0.25">
      <c r="A34" s="81" t="s">
        <v>154</v>
      </c>
      <c r="B34" s="63">
        <v>1</v>
      </c>
      <c r="C34" s="155"/>
      <c r="D34" s="148">
        <f>+B34*C34</f>
        <v>0</v>
      </c>
    </row>
    <row r="35" spans="1:4" x14ac:dyDescent="0.25">
      <c r="A35" s="151" t="s">
        <v>9</v>
      </c>
      <c r="B35" s="149"/>
      <c r="C35" s="150"/>
      <c r="D35" s="148">
        <f>SUM(D32:D34)</f>
        <v>0</v>
      </c>
    </row>
    <row r="36" spans="1:4" x14ac:dyDescent="0.25">
      <c r="A36" s="208"/>
      <c r="B36" s="146"/>
      <c r="C36" s="141"/>
      <c r="D36" s="139"/>
    </row>
    <row r="37" spans="1:4" x14ac:dyDescent="0.25">
      <c r="A37" s="54"/>
      <c r="B37" s="129"/>
    </row>
    <row r="38" spans="1:4" ht="45" customHeight="1" x14ac:dyDescent="0.25">
      <c r="A38" s="9" t="s">
        <v>156</v>
      </c>
      <c r="B38" s="77" t="s">
        <v>169</v>
      </c>
      <c r="C38" s="77" t="s">
        <v>30</v>
      </c>
      <c r="D38" s="77" t="s">
        <v>31</v>
      </c>
    </row>
    <row r="39" spans="1:4" x14ac:dyDescent="0.25">
      <c r="A39" s="81" t="s">
        <v>157</v>
      </c>
      <c r="B39" s="63">
        <v>1</v>
      </c>
      <c r="C39" s="155"/>
      <c r="D39" s="148">
        <f>+B39*C39</f>
        <v>0</v>
      </c>
    </row>
    <row r="40" spans="1:4" ht="27" x14ac:dyDescent="0.25">
      <c r="A40" s="81" t="s">
        <v>158</v>
      </c>
      <c r="B40" s="63">
        <v>2</v>
      </c>
      <c r="C40" s="155"/>
      <c r="D40" s="148">
        <f t="shared" ref="D40:D50" si="2">+B40*C40</f>
        <v>0</v>
      </c>
    </row>
    <row r="41" spans="1:4" x14ac:dyDescent="0.25">
      <c r="A41" s="81" t="s">
        <v>159</v>
      </c>
      <c r="B41" s="63">
        <v>2</v>
      </c>
      <c r="C41" s="155"/>
      <c r="D41" s="148">
        <f t="shared" si="2"/>
        <v>0</v>
      </c>
    </row>
    <row r="42" spans="1:4" x14ac:dyDescent="0.25">
      <c r="A42" s="81" t="s">
        <v>160</v>
      </c>
      <c r="B42" s="63">
        <v>2</v>
      </c>
      <c r="C42" s="155"/>
      <c r="D42" s="148">
        <f t="shared" si="2"/>
        <v>0</v>
      </c>
    </row>
    <row r="43" spans="1:4" x14ac:dyDescent="0.25">
      <c r="A43" s="81" t="s">
        <v>161</v>
      </c>
      <c r="B43" s="63">
        <v>2</v>
      </c>
      <c r="C43" s="155"/>
      <c r="D43" s="148">
        <f t="shared" si="2"/>
        <v>0</v>
      </c>
    </row>
    <row r="44" spans="1:4" ht="27" x14ac:dyDescent="0.25">
      <c r="A44" s="81" t="s">
        <v>162</v>
      </c>
      <c r="B44" s="63">
        <v>4</v>
      </c>
      <c r="C44" s="155"/>
      <c r="D44" s="148">
        <f t="shared" si="2"/>
        <v>0</v>
      </c>
    </row>
    <row r="45" spans="1:4" ht="27" x14ac:dyDescent="0.25">
      <c r="A45" s="81" t="s">
        <v>163</v>
      </c>
      <c r="B45" s="63">
        <v>2</v>
      </c>
      <c r="C45" s="155"/>
      <c r="D45" s="148">
        <f t="shared" si="2"/>
        <v>0</v>
      </c>
    </row>
    <row r="46" spans="1:4" x14ac:dyDescent="0.25">
      <c r="A46" s="81" t="s">
        <v>164</v>
      </c>
      <c r="B46" s="63">
        <v>2</v>
      </c>
      <c r="C46" s="155"/>
      <c r="D46" s="148">
        <f t="shared" si="2"/>
        <v>0</v>
      </c>
    </row>
    <row r="47" spans="1:4" x14ac:dyDescent="0.25">
      <c r="A47" s="81" t="s">
        <v>165</v>
      </c>
      <c r="B47" s="63">
        <v>4</v>
      </c>
      <c r="C47" s="155"/>
      <c r="D47" s="148">
        <f t="shared" si="2"/>
        <v>0</v>
      </c>
    </row>
    <row r="48" spans="1:4" x14ac:dyDescent="0.25">
      <c r="A48" s="81" t="s">
        <v>166</v>
      </c>
      <c r="B48" s="63">
        <v>2</v>
      </c>
      <c r="C48" s="155"/>
      <c r="D48" s="148">
        <f t="shared" si="2"/>
        <v>0</v>
      </c>
    </row>
    <row r="49" spans="1:4" ht="27" x14ac:dyDescent="0.25">
      <c r="A49" s="81" t="s">
        <v>168</v>
      </c>
      <c r="B49" s="63">
        <v>2</v>
      </c>
      <c r="C49" s="155"/>
      <c r="D49" s="148">
        <f t="shared" si="2"/>
        <v>0</v>
      </c>
    </row>
    <row r="50" spans="1:4" x14ac:dyDescent="0.25">
      <c r="A50" s="81" t="s">
        <v>167</v>
      </c>
      <c r="B50" s="63">
        <v>12</v>
      </c>
      <c r="C50" s="155"/>
      <c r="D50" s="148">
        <f t="shared" si="2"/>
        <v>0</v>
      </c>
    </row>
    <row r="51" spans="1:4" x14ac:dyDescent="0.25">
      <c r="A51" s="151" t="s">
        <v>9</v>
      </c>
      <c r="B51" s="149"/>
      <c r="C51" s="150"/>
      <c r="D51" s="148">
        <f>SUM(D48:D50)</f>
        <v>0</v>
      </c>
    </row>
    <row r="54" spans="1:4" x14ac:dyDescent="0.25">
      <c r="A54" s="157" t="s">
        <v>62</v>
      </c>
      <c r="D54" s="156" t="e">
        <f>+D7+D24+D29+D35+#REF!+D51</f>
        <v>#REF!</v>
      </c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4" zoomScaleNormal="100" workbookViewId="0">
      <selection activeCell="A20" sqref="A20"/>
    </sheetView>
  </sheetViews>
  <sheetFormatPr baseColWidth="10" defaultRowHeight="16.5" x14ac:dyDescent="0.3"/>
  <cols>
    <col min="1" max="1" width="32.5703125" style="158" customWidth="1"/>
    <col min="2" max="2" width="8.85546875" style="158" customWidth="1"/>
    <col min="3" max="3" width="10" style="158" customWidth="1"/>
    <col min="4" max="4" width="11.42578125" style="158"/>
    <col min="5" max="5" width="27.85546875" style="158" customWidth="1"/>
    <col min="6" max="16384" width="11.42578125" style="158"/>
  </cols>
  <sheetData>
    <row r="1" spans="1:5" x14ac:dyDescent="0.3">
      <c r="A1" s="248" t="s">
        <v>221</v>
      </c>
      <c r="B1" s="248"/>
      <c r="C1" s="248"/>
      <c r="D1" s="248"/>
      <c r="E1" s="248"/>
    </row>
    <row r="2" spans="1:5" x14ac:dyDescent="0.3">
      <c r="A2" s="159"/>
      <c r="B2" s="159"/>
      <c r="C2" s="159"/>
      <c r="D2" s="159"/>
      <c r="E2" s="160"/>
    </row>
    <row r="3" spans="1:5" ht="63.75" x14ac:dyDescent="0.3">
      <c r="A3" s="184" t="s">
        <v>171</v>
      </c>
      <c r="B3" s="168" t="s">
        <v>2</v>
      </c>
      <c r="C3" s="168" t="s">
        <v>30</v>
      </c>
      <c r="D3" s="168" t="s">
        <v>172</v>
      </c>
      <c r="E3" s="168" t="s">
        <v>32</v>
      </c>
    </row>
    <row r="4" spans="1:5" ht="54" x14ac:dyDescent="0.3">
      <c r="A4" s="127" t="s">
        <v>173</v>
      </c>
      <c r="B4" s="127">
        <v>15</v>
      </c>
      <c r="C4" s="169"/>
      <c r="D4" s="169">
        <f>+B4*C4</f>
        <v>0</v>
      </c>
      <c r="E4" s="244" t="s">
        <v>174</v>
      </c>
    </row>
    <row r="5" spans="1:5" x14ac:dyDescent="0.3">
      <c r="A5" s="170" t="s">
        <v>175</v>
      </c>
      <c r="B5" s="171">
        <v>1</v>
      </c>
      <c r="C5" s="172"/>
      <c r="D5" s="169">
        <f t="shared" ref="D5:D15" si="0">+B5*C5</f>
        <v>0</v>
      </c>
      <c r="E5" s="244"/>
    </row>
    <row r="6" spans="1:5" x14ac:dyDescent="0.3">
      <c r="A6" s="170" t="s">
        <v>176</v>
      </c>
      <c r="B6" s="171">
        <v>1</v>
      </c>
      <c r="C6" s="172"/>
      <c r="D6" s="169">
        <f t="shared" si="0"/>
        <v>0</v>
      </c>
      <c r="E6" s="244"/>
    </row>
    <row r="7" spans="1:5" ht="27.75" x14ac:dyDescent="0.3">
      <c r="A7" s="173" t="s">
        <v>177</v>
      </c>
      <c r="B7" s="174">
        <v>36</v>
      </c>
      <c r="C7" s="169"/>
      <c r="D7" s="169">
        <f t="shared" si="0"/>
        <v>0</v>
      </c>
      <c r="E7" s="244"/>
    </row>
    <row r="8" spans="1:5" x14ac:dyDescent="0.3">
      <c r="A8" s="173" t="s">
        <v>178</v>
      </c>
      <c r="B8" s="174">
        <v>2</v>
      </c>
      <c r="C8" s="169"/>
      <c r="D8" s="169">
        <f t="shared" si="0"/>
        <v>0</v>
      </c>
      <c r="E8" s="244"/>
    </row>
    <row r="9" spans="1:5" x14ac:dyDescent="0.3">
      <c r="A9" s="175" t="s">
        <v>179</v>
      </c>
      <c r="B9" s="174">
        <v>8</v>
      </c>
      <c r="C9" s="169"/>
      <c r="D9" s="169">
        <f t="shared" si="0"/>
        <v>0</v>
      </c>
      <c r="E9" s="244"/>
    </row>
    <row r="10" spans="1:5" x14ac:dyDescent="0.3">
      <c r="A10" s="175" t="s">
        <v>180</v>
      </c>
      <c r="B10" s="174">
        <v>3500</v>
      </c>
      <c r="C10" s="169"/>
      <c r="D10" s="169">
        <f t="shared" si="0"/>
        <v>0</v>
      </c>
      <c r="E10" s="244"/>
    </row>
    <row r="11" spans="1:5" x14ac:dyDescent="0.3">
      <c r="A11" s="175" t="s">
        <v>222</v>
      </c>
      <c r="B11" s="174">
        <v>1</v>
      </c>
      <c r="C11" s="169"/>
      <c r="D11" s="169">
        <f t="shared" si="0"/>
        <v>0</v>
      </c>
      <c r="E11" s="244"/>
    </row>
    <row r="12" spans="1:5" x14ac:dyDescent="0.3">
      <c r="A12" s="175" t="s">
        <v>93</v>
      </c>
      <c r="B12" s="174">
        <v>5</v>
      </c>
      <c r="C12" s="169"/>
      <c r="D12" s="169">
        <f t="shared" si="0"/>
        <v>0</v>
      </c>
      <c r="E12" s="244"/>
    </row>
    <row r="13" spans="1:5" x14ac:dyDescent="0.3">
      <c r="A13" s="175" t="s">
        <v>181</v>
      </c>
      <c r="B13" s="174">
        <v>12</v>
      </c>
      <c r="C13" s="169"/>
      <c r="D13" s="169">
        <f t="shared" si="0"/>
        <v>0</v>
      </c>
      <c r="E13" s="244"/>
    </row>
    <row r="14" spans="1:5" x14ac:dyDescent="0.3">
      <c r="A14" s="175" t="s">
        <v>182</v>
      </c>
      <c r="B14" s="174">
        <v>12</v>
      </c>
      <c r="C14" s="169"/>
      <c r="D14" s="169">
        <f t="shared" si="0"/>
        <v>0</v>
      </c>
      <c r="E14" s="244"/>
    </row>
    <row r="15" spans="1:5" x14ac:dyDescent="0.3">
      <c r="A15" s="175" t="s">
        <v>183</v>
      </c>
      <c r="B15" s="174">
        <v>1</v>
      </c>
      <c r="C15" s="169"/>
      <c r="D15" s="169">
        <f t="shared" si="0"/>
        <v>0</v>
      </c>
      <c r="E15" s="244"/>
    </row>
    <row r="16" spans="1:5" ht="27" x14ac:dyDescent="0.3">
      <c r="A16" s="175" t="s">
        <v>184</v>
      </c>
      <c r="B16" s="174">
        <v>1</v>
      </c>
      <c r="C16" s="169"/>
      <c r="D16" s="169"/>
      <c r="E16" s="127" t="s">
        <v>185</v>
      </c>
    </row>
    <row r="17" spans="1:5" x14ac:dyDescent="0.3">
      <c r="A17" s="176" t="s">
        <v>186</v>
      </c>
      <c r="B17" s="177"/>
      <c r="C17" s="178"/>
      <c r="D17" s="178">
        <f>SUBTOTAL(109,D4:D15)</f>
        <v>0</v>
      </c>
      <c r="E17" s="176"/>
    </row>
    <row r="18" spans="1:5" x14ac:dyDescent="0.3">
      <c r="A18" s="167"/>
      <c r="B18" s="160"/>
      <c r="C18" s="160"/>
      <c r="D18" s="160"/>
      <c r="E18" s="160"/>
    </row>
    <row r="19" spans="1:5" ht="17.25" thickBot="1" x14ac:dyDescent="0.35">
      <c r="A19" s="163"/>
      <c r="B19" s="160"/>
      <c r="C19" s="160"/>
      <c r="D19" s="160"/>
      <c r="E19" s="160"/>
    </row>
    <row r="20" spans="1:5" ht="60.75" customHeight="1" thickBot="1" x14ac:dyDescent="0.35">
      <c r="A20" s="47" t="s">
        <v>268</v>
      </c>
      <c r="B20" s="168" t="s">
        <v>2</v>
      </c>
      <c r="C20" s="168" t="s">
        <v>215</v>
      </c>
      <c r="D20" s="176" t="s">
        <v>172</v>
      </c>
      <c r="E20" s="176" t="s">
        <v>32</v>
      </c>
    </row>
    <row r="21" spans="1:5" x14ac:dyDescent="0.3">
      <c r="A21" s="179" t="s">
        <v>187</v>
      </c>
      <c r="B21" s="127">
        <v>7</v>
      </c>
      <c r="C21" s="169"/>
      <c r="D21" s="169">
        <f>+B21*C21</f>
        <v>0</v>
      </c>
      <c r="E21" s="244" t="s">
        <v>188</v>
      </c>
    </row>
    <row r="22" spans="1:5" x14ac:dyDescent="0.3">
      <c r="A22" s="173" t="s">
        <v>180</v>
      </c>
      <c r="B22" s="174">
        <v>300</v>
      </c>
      <c r="C22" s="169"/>
      <c r="D22" s="169">
        <f>+B22*C22</f>
        <v>0</v>
      </c>
      <c r="E22" s="244"/>
    </row>
    <row r="23" spans="1:5" x14ac:dyDescent="0.3">
      <c r="A23" s="173" t="s">
        <v>93</v>
      </c>
      <c r="B23" s="174">
        <v>6</v>
      </c>
      <c r="C23" s="169"/>
      <c r="D23" s="169">
        <f>+B23*C23</f>
        <v>0</v>
      </c>
      <c r="E23" s="244"/>
    </row>
    <row r="24" spans="1:5" x14ac:dyDescent="0.3">
      <c r="A24" s="176" t="s">
        <v>186</v>
      </c>
      <c r="B24" s="177"/>
      <c r="C24" s="178"/>
      <c r="D24" s="178">
        <f>SUBTOTAL(109,D10:D22)</f>
        <v>0</v>
      </c>
      <c r="E24" s="244"/>
    </row>
    <row r="25" spans="1:5" x14ac:dyDescent="0.3">
      <c r="A25" s="160"/>
      <c r="B25" s="160"/>
      <c r="C25" s="160"/>
      <c r="D25" s="160"/>
      <c r="E25" s="160"/>
    </row>
    <row r="26" spans="1:5" x14ac:dyDescent="0.3">
      <c r="A26" s="160"/>
      <c r="B26" s="160"/>
      <c r="C26" s="160"/>
      <c r="D26" s="160"/>
      <c r="E26" s="160"/>
    </row>
    <row r="27" spans="1:5" ht="63.75" x14ac:dyDescent="0.3">
      <c r="A27" s="1" t="s">
        <v>84</v>
      </c>
      <c r="B27" s="168" t="s">
        <v>2</v>
      </c>
      <c r="C27" s="168" t="s">
        <v>216</v>
      </c>
      <c r="D27" s="168" t="s">
        <v>172</v>
      </c>
      <c r="E27" s="168" t="s">
        <v>32</v>
      </c>
    </row>
    <row r="28" spans="1:5" x14ac:dyDescent="0.3">
      <c r="A28" s="179" t="s">
        <v>187</v>
      </c>
      <c r="B28" s="127">
        <v>6</v>
      </c>
      <c r="C28" s="169"/>
      <c r="D28" s="169">
        <f>+B28*C28</f>
        <v>0</v>
      </c>
      <c r="E28" s="244" t="s">
        <v>189</v>
      </c>
    </row>
    <row r="29" spans="1:5" x14ac:dyDescent="0.3">
      <c r="A29" s="173" t="s">
        <v>180</v>
      </c>
      <c r="B29" s="174">
        <v>350</v>
      </c>
      <c r="C29" s="169"/>
      <c r="D29" s="169">
        <f>+B29*C29</f>
        <v>0</v>
      </c>
      <c r="E29" s="244"/>
    </row>
    <row r="30" spans="1:5" x14ac:dyDescent="0.3">
      <c r="A30" s="173" t="s">
        <v>223</v>
      </c>
      <c r="B30" s="174">
        <v>1</v>
      </c>
      <c r="C30" s="169"/>
      <c r="D30" s="169">
        <f>+B30*C30</f>
        <v>0</v>
      </c>
      <c r="E30" s="244"/>
    </row>
    <row r="31" spans="1:5" x14ac:dyDescent="0.3">
      <c r="A31" s="173" t="s">
        <v>93</v>
      </c>
      <c r="B31" s="174">
        <v>6</v>
      </c>
      <c r="C31" s="169"/>
      <c r="D31" s="169">
        <f>+B31*C31</f>
        <v>0</v>
      </c>
      <c r="E31" s="244"/>
    </row>
    <row r="32" spans="1:5" x14ac:dyDescent="0.3">
      <c r="A32" s="176" t="s">
        <v>186</v>
      </c>
      <c r="B32" s="177"/>
      <c r="C32" s="178"/>
      <c r="D32" s="178">
        <f>SUBTOTAL(109,D17:D29)</f>
        <v>0</v>
      </c>
      <c r="E32" s="175"/>
    </row>
    <row r="33" spans="1:5" x14ac:dyDescent="0.3">
      <c r="A33" s="160"/>
      <c r="B33" s="160"/>
      <c r="C33" s="160"/>
      <c r="D33" s="162"/>
      <c r="E33" s="160"/>
    </row>
    <row r="34" spans="1:5" ht="76.5" x14ac:dyDescent="0.3">
      <c r="A34" s="9" t="s">
        <v>115</v>
      </c>
      <c r="B34" s="168" t="s">
        <v>2</v>
      </c>
      <c r="C34" s="168" t="s">
        <v>217</v>
      </c>
      <c r="D34" s="168" t="s">
        <v>172</v>
      </c>
      <c r="E34" s="176" t="s">
        <v>32</v>
      </c>
    </row>
    <row r="35" spans="1:5" x14ac:dyDescent="0.3">
      <c r="A35" s="175" t="s">
        <v>187</v>
      </c>
      <c r="B35" s="125">
        <v>10</v>
      </c>
      <c r="C35" s="169"/>
      <c r="D35" s="169">
        <f>+B35*C35</f>
        <v>0</v>
      </c>
      <c r="E35" s="244" t="s">
        <v>218</v>
      </c>
    </row>
    <row r="36" spans="1:5" x14ac:dyDescent="0.3">
      <c r="A36" s="175" t="s">
        <v>180</v>
      </c>
      <c r="B36" s="125">
        <v>700</v>
      </c>
      <c r="C36" s="169"/>
      <c r="D36" s="169">
        <f>+B36*C36</f>
        <v>0</v>
      </c>
      <c r="E36" s="244"/>
    </row>
    <row r="37" spans="1:5" x14ac:dyDescent="0.3">
      <c r="A37" s="175" t="s">
        <v>223</v>
      </c>
      <c r="B37" s="125">
        <v>1</v>
      </c>
      <c r="C37" s="169"/>
      <c r="D37" s="169">
        <f>+B37*C37</f>
        <v>0</v>
      </c>
      <c r="E37" s="244"/>
    </row>
    <row r="38" spans="1:5" x14ac:dyDescent="0.3">
      <c r="A38" s="175" t="s">
        <v>183</v>
      </c>
      <c r="B38" s="125">
        <v>0</v>
      </c>
      <c r="C38" s="169"/>
      <c r="D38" s="169">
        <f>+B38*C38</f>
        <v>0</v>
      </c>
      <c r="E38" s="244"/>
    </row>
    <row r="39" spans="1:5" x14ac:dyDescent="0.3">
      <c r="A39" s="176" t="s">
        <v>186</v>
      </c>
      <c r="B39" s="177"/>
      <c r="C39" s="178"/>
      <c r="D39" s="178">
        <f>SUBTOTAL(109,D23:D36)</f>
        <v>0</v>
      </c>
      <c r="E39" s="244"/>
    </row>
    <row r="40" spans="1:5" x14ac:dyDescent="0.3">
      <c r="A40" s="160"/>
      <c r="B40" s="160"/>
      <c r="C40" s="160"/>
      <c r="D40" s="160"/>
      <c r="E40" s="160"/>
    </row>
    <row r="41" spans="1:5" x14ac:dyDescent="0.3">
      <c r="A41" s="160"/>
      <c r="B41" s="160"/>
      <c r="C41" s="160"/>
      <c r="D41" s="160"/>
      <c r="E41" s="160"/>
    </row>
    <row r="42" spans="1:5" ht="89.25" x14ac:dyDescent="0.3">
      <c r="A42" s="2" t="s">
        <v>126</v>
      </c>
      <c r="B42" s="168" t="s">
        <v>2</v>
      </c>
      <c r="C42" s="168" t="s">
        <v>217</v>
      </c>
      <c r="D42" s="168" t="s">
        <v>172</v>
      </c>
      <c r="E42" s="168" t="s">
        <v>32</v>
      </c>
    </row>
    <row r="43" spans="1:5" x14ac:dyDescent="0.3">
      <c r="A43" s="175" t="s">
        <v>187</v>
      </c>
      <c r="B43" s="125">
        <v>12</v>
      </c>
      <c r="C43" s="169"/>
      <c r="D43" s="169">
        <f>+B43*C43</f>
        <v>0</v>
      </c>
      <c r="E43" s="244" t="s">
        <v>190</v>
      </c>
    </row>
    <row r="44" spans="1:5" x14ac:dyDescent="0.3">
      <c r="A44" s="175" t="s">
        <v>180</v>
      </c>
      <c r="B44" s="125">
        <v>3400</v>
      </c>
      <c r="C44" s="169"/>
      <c r="D44" s="169">
        <f>+B44*C44</f>
        <v>0</v>
      </c>
      <c r="E44" s="244"/>
    </row>
    <row r="45" spans="1:5" x14ac:dyDescent="0.3">
      <c r="A45" s="175" t="s">
        <v>223</v>
      </c>
      <c r="B45" s="125">
        <v>1</v>
      </c>
      <c r="C45" s="169"/>
      <c r="D45" s="169">
        <f>+B45*C45</f>
        <v>0</v>
      </c>
      <c r="E45" s="244"/>
    </row>
    <row r="46" spans="1:5" ht="54" x14ac:dyDescent="0.3">
      <c r="A46" s="175" t="s">
        <v>191</v>
      </c>
      <c r="B46" s="125">
        <v>2</v>
      </c>
      <c r="C46" s="169"/>
      <c r="D46" s="169">
        <f>+B46*C46</f>
        <v>0</v>
      </c>
      <c r="E46" s="244"/>
    </row>
    <row r="47" spans="1:5" ht="27" x14ac:dyDescent="0.3">
      <c r="A47" s="175" t="s">
        <v>192</v>
      </c>
      <c r="B47" s="125">
        <v>8</v>
      </c>
      <c r="C47" s="169"/>
      <c r="D47" s="169">
        <f>+B47*C47</f>
        <v>0</v>
      </c>
      <c r="E47" s="244"/>
    </row>
    <row r="48" spans="1:5" x14ac:dyDescent="0.3">
      <c r="A48" s="176" t="s">
        <v>186</v>
      </c>
      <c r="B48" s="177"/>
      <c r="C48" s="178"/>
      <c r="D48" s="178">
        <f>SUBTOTAL(109,D34:D46)</f>
        <v>0</v>
      </c>
      <c r="E48" s="244"/>
    </row>
    <row r="49" spans="1:5" x14ac:dyDescent="0.3">
      <c r="A49" s="160"/>
      <c r="B49" s="160"/>
      <c r="C49" s="160"/>
      <c r="D49" s="160"/>
      <c r="E49" s="160"/>
    </row>
    <row r="50" spans="1:5" x14ac:dyDescent="0.3">
      <c r="A50" s="160"/>
      <c r="B50" s="160"/>
      <c r="C50" s="160"/>
      <c r="D50" s="160"/>
      <c r="E50" s="160"/>
    </row>
    <row r="51" spans="1:5" ht="63.75" x14ac:dyDescent="0.3">
      <c r="A51" s="9" t="s">
        <v>193</v>
      </c>
      <c r="B51" s="180" t="s">
        <v>2</v>
      </c>
      <c r="C51" s="180" t="s">
        <v>217</v>
      </c>
      <c r="D51" s="180" t="s">
        <v>172</v>
      </c>
      <c r="E51" s="181" t="s">
        <v>32</v>
      </c>
    </row>
    <row r="52" spans="1:5" x14ac:dyDescent="0.3">
      <c r="A52" s="173" t="s">
        <v>194</v>
      </c>
      <c r="B52" s="174">
        <v>2</v>
      </c>
      <c r="C52" s="169"/>
      <c r="D52" s="169">
        <f>+B52*C52</f>
        <v>0</v>
      </c>
      <c r="E52" s="244" t="s">
        <v>195</v>
      </c>
    </row>
    <row r="53" spans="1:5" x14ac:dyDescent="0.3">
      <c r="A53" s="173" t="s">
        <v>180</v>
      </c>
      <c r="B53" s="174">
        <v>200</v>
      </c>
      <c r="C53" s="169"/>
      <c r="D53" s="169">
        <f>+B53*C53</f>
        <v>0</v>
      </c>
      <c r="E53" s="244"/>
    </row>
    <row r="54" spans="1:5" x14ac:dyDescent="0.3">
      <c r="A54" s="173" t="s">
        <v>196</v>
      </c>
      <c r="B54" s="174">
        <v>3</v>
      </c>
      <c r="C54" s="169"/>
      <c r="D54" s="169">
        <f>+B54*C54</f>
        <v>0</v>
      </c>
      <c r="E54" s="244"/>
    </row>
    <row r="55" spans="1:5" x14ac:dyDescent="0.3">
      <c r="A55" s="176" t="s">
        <v>186</v>
      </c>
      <c r="B55" s="177"/>
      <c r="C55" s="178"/>
      <c r="D55" s="178">
        <f>SUBTOTAL(109,D41:D53)</f>
        <v>0</v>
      </c>
      <c r="E55" s="244"/>
    </row>
    <row r="56" spans="1:5" x14ac:dyDescent="0.3">
      <c r="A56" s="160"/>
      <c r="B56" s="160"/>
      <c r="C56" s="160"/>
      <c r="D56" s="162"/>
      <c r="E56" s="161"/>
    </row>
    <row r="57" spans="1:5" x14ac:dyDescent="0.3">
      <c r="A57" s="160"/>
      <c r="B57" s="160"/>
      <c r="C57" s="160"/>
      <c r="D57" s="162"/>
      <c r="E57" s="161"/>
    </row>
    <row r="58" spans="1:5" ht="63.75" x14ac:dyDescent="0.3">
      <c r="A58" s="9" t="s">
        <v>197</v>
      </c>
      <c r="B58" s="180" t="s">
        <v>2</v>
      </c>
      <c r="C58" s="180" t="s">
        <v>217</v>
      </c>
      <c r="D58" s="180" t="s">
        <v>172</v>
      </c>
      <c r="E58" s="181" t="s">
        <v>32</v>
      </c>
    </row>
    <row r="59" spans="1:5" x14ac:dyDescent="0.3">
      <c r="A59" s="173" t="s">
        <v>198</v>
      </c>
      <c r="B59" s="174">
        <v>2</v>
      </c>
      <c r="C59" s="169"/>
      <c r="D59" s="169">
        <f>+B59*C59</f>
        <v>0</v>
      </c>
      <c r="E59" s="244" t="s">
        <v>195</v>
      </c>
    </row>
    <row r="60" spans="1:5" x14ac:dyDescent="0.3">
      <c r="A60" s="173" t="s">
        <v>180</v>
      </c>
      <c r="B60" s="174">
        <v>150</v>
      </c>
      <c r="C60" s="169"/>
      <c r="D60" s="169">
        <f>+B60*C60</f>
        <v>0</v>
      </c>
      <c r="E60" s="244"/>
    </row>
    <row r="61" spans="1:5" x14ac:dyDescent="0.3">
      <c r="A61" s="173" t="s">
        <v>196</v>
      </c>
      <c r="B61" s="174">
        <v>2</v>
      </c>
      <c r="C61" s="169"/>
      <c r="D61" s="169">
        <f>+B61*C61</f>
        <v>0</v>
      </c>
      <c r="E61" s="244"/>
    </row>
    <row r="62" spans="1:5" x14ac:dyDescent="0.3">
      <c r="A62" s="176" t="s">
        <v>186</v>
      </c>
      <c r="B62" s="177"/>
      <c r="C62" s="178"/>
      <c r="D62" s="178">
        <f>SUBTOTAL(109,D47:D60)</f>
        <v>0</v>
      </c>
      <c r="E62" s="244"/>
    </row>
    <row r="63" spans="1:5" x14ac:dyDescent="0.3">
      <c r="A63" s="160"/>
      <c r="B63" s="160"/>
      <c r="C63" s="160"/>
      <c r="D63" s="160"/>
      <c r="E63" s="160"/>
    </row>
    <row r="64" spans="1:5" x14ac:dyDescent="0.3">
      <c r="A64" s="160"/>
      <c r="B64" s="160"/>
      <c r="C64" s="160"/>
      <c r="D64" s="160"/>
      <c r="E64" s="160"/>
    </row>
    <row r="65" spans="1:5" ht="76.5" x14ac:dyDescent="0.3">
      <c r="A65" s="1" t="s">
        <v>155</v>
      </c>
      <c r="B65" s="168" t="s">
        <v>122</v>
      </c>
      <c r="C65" s="168" t="s">
        <v>217</v>
      </c>
      <c r="D65" s="168" t="s">
        <v>172</v>
      </c>
      <c r="E65" s="176" t="s">
        <v>32</v>
      </c>
    </row>
    <row r="66" spans="1:5" ht="54" x14ac:dyDescent="0.3">
      <c r="A66" s="175" t="s">
        <v>199</v>
      </c>
      <c r="B66" s="125">
        <v>2</v>
      </c>
      <c r="C66" s="169"/>
      <c r="D66" s="169">
        <f t="shared" ref="D66:D74" si="1">+B66*C66</f>
        <v>0</v>
      </c>
      <c r="E66" s="244" t="s">
        <v>200</v>
      </c>
    </row>
    <row r="67" spans="1:5" ht="54" x14ac:dyDescent="0.3">
      <c r="A67" s="175" t="s">
        <v>201</v>
      </c>
      <c r="B67" s="125">
        <v>1</v>
      </c>
      <c r="C67" s="169"/>
      <c r="D67" s="169">
        <f t="shared" si="1"/>
        <v>0</v>
      </c>
      <c r="E67" s="244"/>
    </row>
    <row r="68" spans="1:5" ht="27" x14ac:dyDescent="0.3">
      <c r="A68" s="175" t="s">
        <v>192</v>
      </c>
      <c r="B68" s="125">
        <v>12</v>
      </c>
      <c r="C68" s="169"/>
      <c r="D68" s="169">
        <f t="shared" si="1"/>
        <v>0</v>
      </c>
      <c r="E68" s="244"/>
    </row>
    <row r="69" spans="1:5" x14ac:dyDescent="0.3">
      <c r="A69" s="175" t="s">
        <v>187</v>
      </c>
      <c r="B69" s="125">
        <v>10</v>
      </c>
      <c r="C69" s="169"/>
      <c r="D69" s="169">
        <f t="shared" si="1"/>
        <v>0</v>
      </c>
      <c r="E69" s="244"/>
    </row>
    <row r="70" spans="1:5" x14ac:dyDescent="0.3">
      <c r="A70" s="175" t="s">
        <v>180</v>
      </c>
      <c r="B70" s="125">
        <v>5500</v>
      </c>
      <c r="C70" s="169"/>
      <c r="D70" s="169">
        <f t="shared" si="1"/>
        <v>0</v>
      </c>
      <c r="E70" s="244"/>
    </row>
    <row r="71" spans="1:5" x14ac:dyDescent="0.3">
      <c r="A71" s="175" t="s">
        <v>223</v>
      </c>
      <c r="B71" s="125">
        <v>1</v>
      </c>
      <c r="C71" s="169"/>
      <c r="D71" s="169">
        <f t="shared" si="1"/>
        <v>0</v>
      </c>
      <c r="E71" s="244"/>
    </row>
    <row r="72" spans="1:5" x14ac:dyDescent="0.3">
      <c r="A72" s="175" t="s">
        <v>181</v>
      </c>
      <c r="B72" s="125">
        <v>10</v>
      </c>
      <c r="C72" s="169"/>
      <c r="D72" s="169">
        <f t="shared" si="1"/>
        <v>0</v>
      </c>
      <c r="E72" s="244"/>
    </row>
    <row r="73" spans="1:5" x14ac:dyDescent="0.3">
      <c r="A73" s="175" t="s">
        <v>182</v>
      </c>
      <c r="B73" s="125">
        <v>10</v>
      </c>
      <c r="C73" s="169"/>
      <c r="D73" s="169">
        <f t="shared" si="1"/>
        <v>0</v>
      </c>
      <c r="E73" s="244"/>
    </row>
    <row r="74" spans="1:5" x14ac:dyDescent="0.3">
      <c r="A74" s="175" t="s">
        <v>183</v>
      </c>
      <c r="B74" s="125">
        <v>3</v>
      </c>
      <c r="C74" s="169"/>
      <c r="D74" s="169">
        <f t="shared" si="1"/>
        <v>0</v>
      </c>
      <c r="E74" s="244"/>
    </row>
    <row r="75" spans="1:5" x14ac:dyDescent="0.3">
      <c r="A75" s="176" t="s">
        <v>186</v>
      </c>
      <c r="B75" s="177"/>
      <c r="C75" s="178"/>
      <c r="D75" s="178">
        <f>SUBTOTAL(109,D62:D73)</f>
        <v>0</v>
      </c>
      <c r="E75" s="175"/>
    </row>
    <row r="76" spans="1:5" x14ac:dyDescent="0.3">
      <c r="A76" s="160"/>
      <c r="B76" s="160"/>
      <c r="C76" s="160"/>
      <c r="D76" s="160"/>
      <c r="E76" s="160"/>
    </row>
    <row r="77" spans="1:5" x14ac:dyDescent="0.3">
      <c r="A77" s="160"/>
      <c r="B77" s="160"/>
      <c r="C77" s="160"/>
      <c r="D77" s="160"/>
      <c r="E77" s="160"/>
    </row>
    <row r="78" spans="1:5" ht="51" x14ac:dyDescent="0.3">
      <c r="A78" s="9" t="s">
        <v>202</v>
      </c>
      <c r="B78" s="168" t="s">
        <v>2</v>
      </c>
      <c r="C78" s="168" t="s">
        <v>217</v>
      </c>
      <c r="D78" s="168" t="s">
        <v>172</v>
      </c>
      <c r="E78" s="176" t="s">
        <v>32</v>
      </c>
    </row>
    <row r="79" spans="1:5" x14ac:dyDescent="0.3">
      <c r="A79" s="173" t="s">
        <v>194</v>
      </c>
      <c r="B79" s="174">
        <v>2</v>
      </c>
      <c r="C79" s="169"/>
      <c r="D79" s="169">
        <f t="shared" ref="D79:D86" si="2">+B79*C79</f>
        <v>0</v>
      </c>
      <c r="E79" s="244" t="s">
        <v>219</v>
      </c>
    </row>
    <row r="80" spans="1:5" x14ac:dyDescent="0.3">
      <c r="A80" s="173" t="s">
        <v>180</v>
      </c>
      <c r="B80" s="174">
        <v>200</v>
      </c>
      <c r="C80" s="169"/>
      <c r="D80" s="169">
        <f t="shared" si="2"/>
        <v>0</v>
      </c>
      <c r="E80" s="244"/>
    </row>
    <row r="81" spans="1:5" x14ac:dyDescent="0.3">
      <c r="A81" s="173" t="s">
        <v>196</v>
      </c>
      <c r="B81" s="174">
        <v>3</v>
      </c>
      <c r="C81" s="169"/>
      <c r="D81" s="169">
        <f t="shared" si="2"/>
        <v>0</v>
      </c>
      <c r="E81" s="244"/>
    </row>
    <row r="82" spans="1:5" x14ac:dyDescent="0.3">
      <c r="A82" s="173" t="s">
        <v>203</v>
      </c>
      <c r="B82" s="174">
        <v>2</v>
      </c>
      <c r="C82" s="169"/>
      <c r="D82" s="169">
        <f t="shared" si="2"/>
        <v>0</v>
      </c>
      <c r="E82" s="244"/>
    </row>
    <row r="83" spans="1:5" x14ac:dyDescent="0.3">
      <c r="A83" s="173" t="s">
        <v>204</v>
      </c>
      <c r="B83" s="174">
        <v>1</v>
      </c>
      <c r="C83" s="169"/>
      <c r="D83" s="169">
        <f t="shared" si="2"/>
        <v>0</v>
      </c>
      <c r="E83" s="244"/>
    </row>
    <row r="84" spans="1:5" x14ac:dyDescent="0.3">
      <c r="A84" s="173" t="s">
        <v>205</v>
      </c>
      <c r="B84" s="174">
        <v>2</v>
      </c>
      <c r="C84" s="169"/>
      <c r="D84" s="169">
        <f t="shared" si="2"/>
        <v>0</v>
      </c>
      <c r="E84" s="244"/>
    </row>
    <row r="85" spans="1:5" x14ac:dyDescent="0.3">
      <c r="A85" s="173" t="s">
        <v>206</v>
      </c>
      <c r="B85" s="174">
        <v>4</v>
      </c>
      <c r="C85" s="169"/>
      <c r="D85" s="169">
        <f t="shared" si="2"/>
        <v>0</v>
      </c>
      <c r="E85" s="244"/>
    </row>
    <row r="86" spans="1:5" x14ac:dyDescent="0.3">
      <c r="A86" s="173" t="s">
        <v>207</v>
      </c>
      <c r="B86" s="174">
        <v>6</v>
      </c>
      <c r="C86" s="169"/>
      <c r="D86" s="169">
        <f t="shared" si="2"/>
        <v>0</v>
      </c>
      <c r="E86" s="244"/>
    </row>
    <row r="87" spans="1:5" x14ac:dyDescent="0.3">
      <c r="A87" s="176" t="s">
        <v>186</v>
      </c>
      <c r="B87" s="177"/>
      <c r="C87" s="178"/>
      <c r="D87" s="178">
        <f>SUBTOTAL(109,D74:D85)</f>
        <v>0</v>
      </c>
      <c r="E87" s="175"/>
    </row>
    <row r="88" spans="1:5" x14ac:dyDescent="0.3">
      <c r="A88" s="160"/>
      <c r="B88" s="160"/>
      <c r="C88" s="160"/>
      <c r="D88" s="160"/>
      <c r="E88" s="160"/>
    </row>
    <row r="89" spans="1:5" x14ac:dyDescent="0.3">
      <c r="A89" s="160"/>
      <c r="B89" s="160"/>
      <c r="C89" s="160"/>
      <c r="D89" s="160"/>
      <c r="E89" s="160"/>
    </row>
    <row r="90" spans="1:5" ht="51" x14ac:dyDescent="0.3">
      <c r="A90" s="9" t="s">
        <v>208</v>
      </c>
      <c r="B90" s="168" t="s">
        <v>2</v>
      </c>
      <c r="C90" s="168" t="s">
        <v>217</v>
      </c>
      <c r="D90" s="168" t="s">
        <v>172</v>
      </c>
      <c r="E90" s="176" t="s">
        <v>32</v>
      </c>
    </row>
    <row r="91" spans="1:5" x14ac:dyDescent="0.3">
      <c r="A91" s="173" t="s">
        <v>194</v>
      </c>
      <c r="B91" s="173">
        <v>2</v>
      </c>
      <c r="C91" s="169"/>
      <c r="D91" s="169">
        <f>+B91*C91</f>
        <v>0</v>
      </c>
      <c r="E91" s="244" t="s">
        <v>195</v>
      </c>
    </row>
    <row r="92" spans="1:5" x14ac:dyDescent="0.3">
      <c r="A92" s="173" t="s">
        <v>180</v>
      </c>
      <c r="B92" s="173">
        <v>200</v>
      </c>
      <c r="C92" s="169"/>
      <c r="D92" s="169">
        <f>+B92*C92</f>
        <v>0</v>
      </c>
      <c r="E92" s="244"/>
    </row>
    <row r="93" spans="1:5" x14ac:dyDescent="0.3">
      <c r="A93" s="173" t="s">
        <v>187</v>
      </c>
      <c r="B93" s="173">
        <v>3</v>
      </c>
      <c r="C93" s="169"/>
      <c r="D93" s="169">
        <f>+B93*C93</f>
        <v>0</v>
      </c>
      <c r="E93" s="244"/>
    </row>
    <row r="94" spans="1:5" x14ac:dyDescent="0.3">
      <c r="A94" s="176" t="s">
        <v>186</v>
      </c>
      <c r="B94" s="177"/>
      <c r="C94" s="178"/>
      <c r="D94" s="178">
        <f>SUBTOTAL(109,D87:D92)</f>
        <v>0</v>
      </c>
      <c r="E94" s="244"/>
    </row>
    <row r="95" spans="1:5" x14ac:dyDescent="0.3">
      <c r="A95" s="164"/>
      <c r="B95" s="165"/>
      <c r="C95" s="166"/>
      <c r="D95" s="166"/>
      <c r="E95" s="161"/>
    </row>
    <row r="96" spans="1:5" x14ac:dyDescent="0.3">
      <c r="A96" s="164"/>
      <c r="B96" s="165"/>
      <c r="C96" s="166"/>
      <c r="D96" s="166"/>
      <c r="E96" s="161"/>
    </row>
    <row r="97" spans="1:5" ht="76.5" x14ac:dyDescent="0.3">
      <c r="A97" s="9" t="s">
        <v>209</v>
      </c>
      <c r="B97" s="168" t="s">
        <v>2</v>
      </c>
      <c r="C97" s="168" t="s">
        <v>217</v>
      </c>
      <c r="D97" s="168" t="s">
        <v>172</v>
      </c>
      <c r="E97" s="168" t="s">
        <v>32</v>
      </c>
    </row>
    <row r="98" spans="1:5" x14ac:dyDescent="0.3">
      <c r="A98" s="173" t="s">
        <v>194</v>
      </c>
      <c r="B98" s="173">
        <v>2</v>
      </c>
      <c r="C98" s="169"/>
      <c r="D98" s="169">
        <f>+B98*C98</f>
        <v>0</v>
      </c>
      <c r="E98" s="244" t="s">
        <v>210</v>
      </c>
    </row>
    <row r="99" spans="1:5" x14ac:dyDescent="0.3">
      <c r="A99" s="173" t="s">
        <v>180</v>
      </c>
      <c r="B99" s="173">
        <v>200</v>
      </c>
      <c r="C99" s="169"/>
      <c r="D99" s="169">
        <f>+B99*C99</f>
        <v>0</v>
      </c>
      <c r="E99" s="244"/>
    </row>
    <row r="100" spans="1:5" x14ac:dyDescent="0.3">
      <c r="A100" s="173" t="s">
        <v>196</v>
      </c>
      <c r="B100" s="173">
        <v>3</v>
      </c>
      <c r="C100" s="169"/>
      <c r="D100" s="169">
        <f>+B100*C100</f>
        <v>0</v>
      </c>
      <c r="E100" s="244"/>
    </row>
    <row r="101" spans="1:5" x14ac:dyDescent="0.3">
      <c r="A101" s="176" t="s">
        <v>186</v>
      </c>
      <c r="B101" s="177"/>
      <c r="C101" s="178"/>
      <c r="D101" s="178">
        <f>SUBTOTAL(109,D81:D99)</f>
        <v>0</v>
      </c>
      <c r="E101" s="244"/>
    </row>
    <row r="102" spans="1:5" x14ac:dyDescent="0.3">
      <c r="A102" s="160"/>
      <c r="B102" s="160"/>
      <c r="C102" s="160"/>
      <c r="D102" s="160"/>
      <c r="E102" s="160"/>
    </row>
    <row r="103" spans="1:5" x14ac:dyDescent="0.3">
      <c r="A103" s="160"/>
      <c r="B103" s="160"/>
      <c r="C103" s="160"/>
      <c r="D103" s="160"/>
      <c r="E103" s="160"/>
    </row>
    <row r="104" spans="1:5" ht="76.5" x14ac:dyDescent="0.3">
      <c r="A104" s="1" t="s">
        <v>156</v>
      </c>
      <c r="B104" s="168" t="s">
        <v>2</v>
      </c>
      <c r="C104" s="168" t="s">
        <v>215</v>
      </c>
      <c r="D104" s="168" t="s">
        <v>172</v>
      </c>
      <c r="E104" s="176" t="s">
        <v>32</v>
      </c>
    </row>
    <row r="105" spans="1:5" ht="67.5" x14ac:dyDescent="0.3">
      <c r="A105" s="175" t="s">
        <v>211</v>
      </c>
      <c r="B105" s="125">
        <v>2</v>
      </c>
      <c r="C105" s="169"/>
      <c r="D105" s="169">
        <f t="shared" ref="D105:D111" si="3">+B105*C105</f>
        <v>0</v>
      </c>
      <c r="E105" s="245" t="s">
        <v>212</v>
      </c>
    </row>
    <row r="106" spans="1:5" ht="27" x14ac:dyDescent="0.3">
      <c r="A106" s="175" t="s">
        <v>192</v>
      </c>
      <c r="B106" s="125">
        <v>2</v>
      </c>
      <c r="C106" s="169"/>
      <c r="D106" s="169">
        <f t="shared" si="3"/>
        <v>0</v>
      </c>
      <c r="E106" s="246"/>
    </row>
    <row r="107" spans="1:5" x14ac:dyDescent="0.3">
      <c r="A107" s="175" t="s">
        <v>179</v>
      </c>
      <c r="B107" s="125">
        <v>20</v>
      </c>
      <c r="C107" s="169"/>
      <c r="D107" s="169">
        <f t="shared" si="3"/>
        <v>0</v>
      </c>
      <c r="E107" s="246"/>
    </row>
    <row r="108" spans="1:5" x14ac:dyDescent="0.3">
      <c r="A108" s="175" t="s">
        <v>180</v>
      </c>
      <c r="B108" s="125">
        <v>600</v>
      </c>
      <c r="C108" s="169"/>
      <c r="D108" s="169">
        <f t="shared" si="3"/>
        <v>0</v>
      </c>
      <c r="E108" s="246"/>
    </row>
    <row r="109" spans="1:5" x14ac:dyDescent="0.3">
      <c r="A109" s="175" t="s">
        <v>223</v>
      </c>
      <c r="B109" s="125">
        <v>1</v>
      </c>
      <c r="C109" s="169"/>
      <c r="D109" s="169">
        <f t="shared" si="3"/>
        <v>0</v>
      </c>
      <c r="E109" s="246"/>
    </row>
    <row r="110" spans="1:5" x14ac:dyDescent="0.3">
      <c r="A110" s="175" t="s">
        <v>182</v>
      </c>
      <c r="B110" s="125">
        <v>10</v>
      </c>
      <c r="C110" s="169"/>
      <c r="D110" s="169">
        <f t="shared" si="3"/>
        <v>0</v>
      </c>
      <c r="E110" s="246"/>
    </row>
    <row r="111" spans="1:5" x14ac:dyDescent="0.3">
      <c r="A111" s="175" t="s">
        <v>183</v>
      </c>
      <c r="B111" s="125">
        <v>2</v>
      </c>
      <c r="C111" s="169"/>
      <c r="D111" s="169">
        <f t="shared" si="3"/>
        <v>0</v>
      </c>
      <c r="E111" s="246"/>
    </row>
    <row r="112" spans="1:5" x14ac:dyDescent="0.3">
      <c r="A112" s="176" t="s">
        <v>186</v>
      </c>
      <c r="B112" s="173"/>
      <c r="C112" s="173"/>
      <c r="D112" s="169">
        <f>SUBTOTAL(109,D110:D111)</f>
        <v>0</v>
      </c>
      <c r="E112" s="247"/>
    </row>
    <row r="113" spans="1:5" x14ac:dyDescent="0.3">
      <c r="A113" s="163"/>
      <c r="B113" s="161"/>
      <c r="C113" s="160"/>
      <c r="D113" s="162"/>
      <c r="E113" s="160"/>
    </row>
    <row r="114" spans="1:5" x14ac:dyDescent="0.3">
      <c r="A114" s="163"/>
      <c r="B114" s="161"/>
      <c r="C114" s="160"/>
      <c r="D114" s="162"/>
      <c r="E114" s="160"/>
    </row>
    <row r="115" spans="1:5" ht="89.25" x14ac:dyDescent="0.3">
      <c r="A115" s="1" t="s">
        <v>57</v>
      </c>
      <c r="B115" s="168" t="s">
        <v>2</v>
      </c>
      <c r="C115" s="168" t="s">
        <v>215</v>
      </c>
      <c r="D115" s="168" t="s">
        <v>172</v>
      </c>
      <c r="E115" s="168" t="s">
        <v>32</v>
      </c>
    </row>
    <row r="116" spans="1:5" ht="16.5" customHeight="1" x14ac:dyDescent="0.3">
      <c r="A116" s="175" t="s">
        <v>187</v>
      </c>
      <c r="B116" s="185">
        <v>8</v>
      </c>
      <c r="C116" s="169"/>
      <c r="D116" s="169">
        <f>+B116*C116</f>
        <v>0</v>
      </c>
      <c r="E116" s="245" t="s">
        <v>213</v>
      </c>
    </row>
    <row r="117" spans="1:5" x14ac:dyDescent="0.3">
      <c r="A117" s="175" t="s">
        <v>180</v>
      </c>
      <c r="B117" s="185">
        <v>700</v>
      </c>
      <c r="C117" s="169"/>
      <c r="D117" s="169">
        <f>+B117*C117</f>
        <v>0</v>
      </c>
      <c r="E117" s="246"/>
    </row>
    <row r="118" spans="1:5" x14ac:dyDescent="0.3">
      <c r="A118" s="175" t="s">
        <v>93</v>
      </c>
      <c r="B118" s="185">
        <v>15</v>
      </c>
      <c r="C118" s="169"/>
      <c r="D118" s="169">
        <f>+B118*C118</f>
        <v>0</v>
      </c>
      <c r="E118" s="246"/>
    </row>
    <row r="119" spans="1:5" ht="25.5" customHeight="1" x14ac:dyDescent="0.3">
      <c r="A119" s="176" t="s">
        <v>186</v>
      </c>
      <c r="B119" s="177"/>
      <c r="C119" s="178"/>
      <c r="D119" s="178">
        <f>SUBTOTAL(109,D100:D117)</f>
        <v>0</v>
      </c>
      <c r="E119" s="247"/>
    </row>
    <row r="120" spans="1:5" x14ac:dyDescent="0.3">
      <c r="A120" s="160"/>
      <c r="B120" s="160"/>
      <c r="C120" s="160"/>
      <c r="D120" s="160"/>
      <c r="E120" s="160"/>
    </row>
    <row r="121" spans="1:5" x14ac:dyDescent="0.3">
      <c r="A121" s="160"/>
      <c r="B121" s="160"/>
      <c r="C121" s="160"/>
      <c r="D121" s="160"/>
      <c r="E121" s="160"/>
    </row>
    <row r="122" spans="1:5" ht="51" x14ac:dyDescent="0.3">
      <c r="A122" s="9" t="s">
        <v>214</v>
      </c>
      <c r="B122" s="168" t="s">
        <v>2</v>
      </c>
      <c r="C122" s="168" t="s">
        <v>215</v>
      </c>
      <c r="D122" s="180" t="s">
        <v>172</v>
      </c>
      <c r="E122" s="181" t="s">
        <v>32</v>
      </c>
    </row>
    <row r="123" spans="1:5" x14ac:dyDescent="0.3">
      <c r="A123" s="175" t="s">
        <v>187</v>
      </c>
      <c r="B123" s="185">
        <v>6</v>
      </c>
      <c r="C123" s="169"/>
      <c r="D123" s="169">
        <f>+B123*C123</f>
        <v>0</v>
      </c>
      <c r="E123" s="244" t="s">
        <v>220</v>
      </c>
    </row>
    <row r="124" spans="1:5" x14ac:dyDescent="0.3">
      <c r="A124" s="175" t="s">
        <v>180</v>
      </c>
      <c r="B124" s="185">
        <v>100</v>
      </c>
      <c r="C124" s="169"/>
      <c r="D124" s="169">
        <f>+B124*C124</f>
        <v>0</v>
      </c>
      <c r="E124" s="244"/>
    </row>
    <row r="125" spans="1:5" x14ac:dyDescent="0.3">
      <c r="A125" s="175" t="s">
        <v>93</v>
      </c>
      <c r="B125" s="185">
        <v>6</v>
      </c>
      <c r="C125" s="169"/>
      <c r="D125" s="169">
        <f>+B125*C125</f>
        <v>0</v>
      </c>
      <c r="E125" s="244"/>
    </row>
    <row r="126" spans="1:5" x14ac:dyDescent="0.3">
      <c r="A126" s="181" t="s">
        <v>186</v>
      </c>
      <c r="B126" s="173"/>
      <c r="C126" s="173"/>
      <c r="D126" s="169">
        <f>SUBTOTAL(109,D123:D125)</f>
        <v>0</v>
      </c>
      <c r="E126" s="244"/>
    </row>
    <row r="128" spans="1:5" x14ac:dyDescent="0.3">
      <c r="A128" s="183" t="s">
        <v>62</v>
      </c>
      <c r="D128" s="182">
        <f>+D17+D24+D32+D39+D48+D55+D62+D75+D87+D94+D101+D112+D119+D126</f>
        <v>0</v>
      </c>
    </row>
  </sheetData>
  <mergeCells count="15">
    <mergeCell ref="E43:E48"/>
    <mergeCell ref="A1:E1"/>
    <mergeCell ref="E4:E15"/>
    <mergeCell ref="E21:E24"/>
    <mergeCell ref="E28:E31"/>
    <mergeCell ref="E35:E39"/>
    <mergeCell ref="E123:E126"/>
    <mergeCell ref="E116:E119"/>
    <mergeCell ref="E105:E112"/>
    <mergeCell ref="E52:E55"/>
    <mergeCell ref="E59:E62"/>
    <mergeCell ref="E66:E74"/>
    <mergeCell ref="E79:E86"/>
    <mergeCell ref="E91:E94"/>
    <mergeCell ref="E98:E101"/>
  </mergeCells>
  <pageMargins left="0.7" right="0.7" top="0.75" bottom="0.75" header="0.3" footer="0.3"/>
  <pageSetup scale="94" orientation="portrait" horizontalDpi="0" verticalDpi="0" r:id="rId1"/>
  <rowBreaks count="1" manualBreakCount="1">
    <brk id="9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Programacion</vt:lpstr>
      <vt:lpstr> 1 Tarima </vt:lpstr>
      <vt:lpstr>2 Iluminacion </vt:lpstr>
      <vt:lpstr>3 Sonido</vt:lpstr>
      <vt:lpstr>4 Produccion Audiovisual </vt:lpstr>
      <vt:lpstr>5 Techo</vt:lpstr>
      <vt:lpstr>6 Plantas Electricas</vt:lpstr>
      <vt:lpstr>7 Backline</vt:lpstr>
      <vt:lpstr>8 Menaje</vt:lpstr>
      <vt:lpstr>9 Escenografia</vt:lpstr>
      <vt:lpstr>' 1 Tarima '!Área_de_impresión</vt:lpstr>
      <vt:lpstr>'2 Iluminacion '!Área_de_impresión</vt:lpstr>
      <vt:lpstr>'3 Sonido'!Área_de_impresión</vt:lpstr>
      <vt:lpstr>'4 Produccion Audiovisual '!Área_de_impresión</vt:lpstr>
      <vt:lpstr>'5 Techo'!Área_de_impresión</vt:lpstr>
      <vt:lpstr>'6 Plantas Electricas'!Área_de_impresión</vt:lpstr>
      <vt:lpstr>'7 Backline'!Área_de_impresión</vt:lpstr>
      <vt:lpstr>'8 Menaje'!Área_de_impresión</vt:lpstr>
      <vt:lpstr>'9 Escenografia'!Área_de_impresión</vt:lpstr>
      <vt:lpstr>Programacion!Área_de_impresión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Beatriz Adachi Corral</dc:creator>
  <cp:lastModifiedBy>Nilsa Beatriz Adachi Corral</cp:lastModifiedBy>
  <cp:lastPrinted>2015-10-15T19:34:24Z</cp:lastPrinted>
  <dcterms:created xsi:type="dcterms:W3CDTF">2015-10-06T15:45:05Z</dcterms:created>
  <dcterms:modified xsi:type="dcterms:W3CDTF">2015-10-15T19:36:47Z</dcterms:modified>
</cp:coreProperties>
</file>