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LSA ADACHI\Documents\Carnaval SAS\Administrativa\Procesos 2022\Invitaciones a Cotizar\"/>
    </mc:Choice>
  </mc:AlternateContent>
  <bookViews>
    <workbookView xWindow="0" yWindow="0" windowWidth="28800" windowHeight="12135"/>
  </bookViews>
  <sheets>
    <sheet name="Logistica Eventos" sheetId="6" r:id="rId1"/>
    <sheet name="Logistica Palcos" sheetId="3" r:id="rId2"/>
    <sheet name="Minipalcos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23" i="6" l="1"/>
  <c r="BG23" i="6"/>
  <c r="BF23" i="6"/>
  <c r="BE23" i="6"/>
  <c r="BD23" i="6"/>
  <c r="BC23" i="6"/>
  <c r="BB23" i="6"/>
  <c r="BA23" i="6"/>
  <c r="AZ23" i="6"/>
  <c r="AY23" i="6"/>
  <c r="AX23" i="6"/>
  <c r="AW23" i="6"/>
  <c r="AV23" i="6"/>
  <c r="AU23" i="6"/>
  <c r="AT23" i="6"/>
  <c r="AS23" i="6"/>
  <c r="AR23" i="6"/>
  <c r="AQ23" i="6"/>
  <c r="AP23" i="6"/>
  <c r="AO23" i="6"/>
  <c r="AN23" i="6"/>
  <c r="AM23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S23" i="6"/>
  <c r="R23" i="6"/>
  <c r="Q23" i="6"/>
  <c r="O23" i="6"/>
  <c r="N23" i="6"/>
  <c r="M23" i="6"/>
  <c r="K23" i="6"/>
  <c r="J23" i="6"/>
  <c r="H23" i="6"/>
  <c r="BI22" i="6"/>
  <c r="BI23" i="6" s="1"/>
  <c r="AU22" i="6"/>
  <c r="AH22" i="6"/>
  <c r="T22" i="6"/>
  <c r="BJ22" i="6" s="1"/>
  <c r="P21" i="6"/>
  <c r="P23" i="6" s="1"/>
  <c r="L21" i="6"/>
  <c r="L23" i="6" s="1"/>
  <c r="G21" i="6"/>
  <c r="T20" i="6"/>
  <c r="BJ20" i="6" s="1"/>
  <c r="BJ19" i="6"/>
  <c r="AH19" i="6"/>
  <c r="T19" i="6"/>
  <c r="T18" i="6"/>
  <c r="BJ18" i="6" s="1"/>
  <c r="L18" i="6"/>
  <c r="G18" i="6"/>
  <c r="T17" i="6"/>
  <c r="BJ17" i="6" s="1"/>
  <c r="T16" i="6"/>
  <c r="BJ16" i="6" s="1"/>
  <c r="T15" i="6"/>
  <c r="BJ15" i="6" s="1"/>
  <c r="K15" i="6"/>
  <c r="I15" i="6"/>
  <c r="I23" i="6" s="1"/>
  <c r="G15" i="6"/>
  <c r="G23" i="6" s="1"/>
  <c r="BJ14" i="6"/>
  <c r="AH14" i="6"/>
  <c r="T14" i="6"/>
  <c r="T13" i="6"/>
  <c r="BJ13" i="6" s="1"/>
  <c r="T12" i="6"/>
  <c r="BJ12" i="6" s="1"/>
  <c r="T11" i="6"/>
  <c r="BJ11" i="6" s="1"/>
  <c r="L11" i="6"/>
  <c r="G11" i="6"/>
  <c r="T10" i="6"/>
  <c r="BJ10" i="6" s="1"/>
  <c r="T9" i="6"/>
  <c r="BJ9" i="6" s="1"/>
  <c r="T8" i="6"/>
  <c r="BJ8" i="6" l="1"/>
  <c r="T21" i="6"/>
  <c r="BJ21" i="6" s="1"/>
  <c r="H5" i="5"/>
  <c r="H6" i="5"/>
  <c r="H7" i="5"/>
  <c r="H8" i="5"/>
  <c r="H9" i="5"/>
  <c r="H4" i="5"/>
  <c r="G10" i="5"/>
  <c r="F10" i="5"/>
  <c r="BJ23" i="6" l="1"/>
  <c r="T23" i="6"/>
  <c r="BJ24" i="6" s="1"/>
  <c r="H10" i="5"/>
  <c r="D51" i="3" l="1"/>
</calcChain>
</file>

<file path=xl/comments1.xml><?xml version="1.0" encoding="utf-8"?>
<comments xmlns="http://schemas.openxmlformats.org/spreadsheetml/2006/main">
  <authors>
    <author>luis Arias</author>
  </authors>
  <commentList>
    <comment ref="A27" authorId="0" shapeId="0">
      <text>
        <r>
          <rPr>
            <b/>
            <sz val="9"/>
            <color indexed="81"/>
            <rFont val="Tahoma"/>
            <family val="2"/>
          </rPr>
          <t>luis Arias:</t>
        </r>
        <r>
          <rPr>
            <sz val="9"/>
            <color indexed="81"/>
            <rFont val="Tahoma"/>
            <family val="2"/>
          </rPr>
          <t xml:space="preserve">
#17 NO EXISTE.</t>
        </r>
      </text>
    </comment>
  </commentList>
</comments>
</file>

<file path=xl/sharedStrings.xml><?xml version="1.0" encoding="utf-8"?>
<sst xmlns="http://schemas.openxmlformats.org/spreadsheetml/2006/main" count="232" uniqueCount="145">
  <si>
    <t>LOGISTICA</t>
  </si>
  <si>
    <t>PALCOS Y TARIMAS 2022 GENERAL</t>
  </si>
  <si>
    <t>SABADO</t>
  </si>
  <si>
    <t>DOMINGO</t>
  </si>
  <si>
    <t xml:space="preserve">LUNES </t>
  </si>
  <si>
    <t>No</t>
  </si>
  <si>
    <t>TIPO</t>
  </si>
  <si>
    <t>UBICACIÓN VIA 40 - ENTRE:</t>
  </si>
  <si>
    <t>AFORO</t>
  </si>
  <si>
    <t>NOMBRE</t>
  </si>
  <si>
    <t>LOGISTICO</t>
  </si>
  <si>
    <t>BRIGADISTA</t>
  </si>
  <si>
    <t>DOBLE</t>
  </si>
  <si>
    <t>CALLE 80 -CALLE 79B</t>
  </si>
  <si>
    <t>GARABATO</t>
  </si>
  <si>
    <t>MONO CUCO GUAYABERO</t>
  </si>
  <si>
    <t>CUMBIA</t>
  </si>
  <si>
    <t>CALLE 79B-CALLE 79</t>
  </si>
  <si>
    <t>TRONCO DE PALCO</t>
  </si>
  <si>
    <t>SENCILLO</t>
  </si>
  <si>
    <t>AGUILA</t>
  </si>
  <si>
    <t>TP</t>
  </si>
  <si>
    <t>TARIMA</t>
  </si>
  <si>
    <t>PRENSA</t>
  </si>
  <si>
    <t>CALLE 79- CALLE 77A                                                                        ZONA BATALLON ANTONIO NARIÑO</t>
  </si>
  <si>
    <t>REY MOMO (NUMERADO)</t>
  </si>
  <si>
    <t>REINA DEL CARNAVAL (NUMERADO)</t>
  </si>
  <si>
    <t>PATRIMONIO (NUMERADO)</t>
  </si>
  <si>
    <t>T1</t>
  </si>
  <si>
    <t xml:space="preserve"> ALCALDIA</t>
  </si>
  <si>
    <t>T2</t>
  </si>
  <si>
    <t>PROMIGAS</t>
  </si>
  <si>
    <t>T3</t>
  </si>
  <si>
    <t>ARGOS</t>
  </si>
  <si>
    <t>T4</t>
  </si>
  <si>
    <t>COLOMBIA GOLD</t>
  </si>
  <si>
    <t>T5</t>
  </si>
  <si>
    <t>CALLE 77A - CALLE 77</t>
  </si>
  <si>
    <t>BAYER</t>
  </si>
  <si>
    <t>SOMBRERO VUELTIAO</t>
  </si>
  <si>
    <t>CALLE 77 HASTA 76</t>
  </si>
  <si>
    <t>PRENDE LA VELA</t>
  </si>
  <si>
    <t>FANFARRIA</t>
  </si>
  <si>
    <t>PALOTEO</t>
  </si>
  <si>
    <t>CALLE 75 A 71</t>
  </si>
  <si>
    <t>ETERNO CARNAVAL</t>
  </si>
  <si>
    <t xml:space="preserve">CONGO </t>
  </si>
  <si>
    <t>FAROTAS</t>
  </si>
  <si>
    <t>PUYA LOCA</t>
  </si>
  <si>
    <t>TRIPLE</t>
  </si>
  <si>
    <t>NEGRA PULOY</t>
  </si>
  <si>
    <t>QUINTUPLE</t>
  </si>
  <si>
    <t>ARLEQUIN</t>
  </si>
  <si>
    <t>T6</t>
  </si>
  <si>
    <t>CALLE 66 A CALLE 58 BASE NAVAL</t>
  </si>
  <si>
    <t>FORTIA</t>
  </si>
  <si>
    <t>POSTOBON</t>
  </si>
  <si>
    <t>MES</t>
  </si>
  <si>
    <t>FECHA</t>
  </si>
  <si>
    <t xml:space="preserve">DIA </t>
  </si>
  <si>
    <t>EVENTO</t>
  </si>
  <si>
    <t>LUGAR</t>
  </si>
  <si>
    <t>OPERADORES LOGISTICOS 2020</t>
  </si>
  <si>
    <t>COORD.</t>
  </si>
  <si>
    <t>OPERAD.</t>
  </si>
  <si>
    <t>TOTAL</t>
  </si>
  <si>
    <t>BATALLA DE FLORES (MINIPALCO)</t>
  </si>
  <si>
    <t>Via 40</t>
  </si>
  <si>
    <t>PASO SEGURO</t>
  </si>
  <si>
    <t>GRAN PARADA TRADICION (MP)</t>
  </si>
  <si>
    <t>LUNES</t>
  </si>
  <si>
    <t>GRAN PARADA FANTASIA (MP)</t>
  </si>
  <si>
    <t>TOTALES</t>
  </si>
  <si>
    <t xml:space="preserve">febrero </t>
  </si>
  <si>
    <t>CARNAVAL DE BARRANQUILLA SAS</t>
  </si>
  <si>
    <t xml:space="preserve">DEPARTAMENTO DE EVENTOS </t>
  </si>
  <si>
    <t>PERSONAL LOGISTICO REQUERIDO</t>
  </si>
  <si>
    <t>CARNAVAL 2022</t>
  </si>
  <si>
    <t>OPERADORES LOGISTICOS 2022</t>
  </si>
  <si>
    <t>TEMPORADA CARNAVALERA 2022</t>
  </si>
  <si>
    <t xml:space="preserve">OPERADOR LOGISTICO BASE </t>
  </si>
  <si>
    <t>LOGISTICA M7</t>
  </si>
  <si>
    <t>LOGISTICA GSP</t>
  </si>
  <si>
    <t xml:space="preserve">LOGISTICA OL EVENTOS </t>
  </si>
  <si>
    <t xml:space="preserve">GRAN TOTAL </t>
  </si>
  <si>
    <t xml:space="preserve">FECHA </t>
  </si>
  <si>
    <t>DIA</t>
  </si>
  <si>
    <t xml:space="preserve">HORA </t>
  </si>
  <si>
    <t xml:space="preserve">NOMBRE DEL VENTO </t>
  </si>
  <si>
    <t xml:space="preserve">LUGAR </t>
  </si>
  <si>
    <t>COORD. BIOSEG</t>
  </si>
  <si>
    <t>COORD ALIST.</t>
  </si>
  <si>
    <t>COORD. ZONA CONCEN.</t>
  </si>
  <si>
    <t>OPERAD ALIST.</t>
  </si>
  <si>
    <t>OPERAD. LOGIS</t>
  </si>
  <si>
    <t>AVANZ.</t>
  </si>
  <si>
    <t>BRIGAD.</t>
  </si>
  <si>
    <t>MONT.</t>
  </si>
  <si>
    <t>SEGUR.</t>
  </si>
  <si>
    <t>BIOSEGU</t>
  </si>
  <si>
    <t>OPE         VIP</t>
  </si>
  <si>
    <t>OFIC.</t>
  </si>
  <si>
    <t>COORD.ALIST.</t>
  </si>
  <si>
    <t>FEBRERO</t>
  </si>
  <si>
    <t xml:space="preserve">Viernes </t>
  </si>
  <si>
    <t xml:space="preserve">5:00 P.M. </t>
  </si>
  <si>
    <t xml:space="preserve">FIN DE SEMANA DE LA TRADICION               Danzas de Relación y Especiales </t>
  </si>
  <si>
    <t xml:space="preserve">PARQUE SAGRADO CORAZON </t>
  </si>
  <si>
    <t xml:space="preserve">Sabado </t>
  </si>
  <si>
    <t xml:space="preserve">3:00 P.M. </t>
  </si>
  <si>
    <t xml:space="preserve">FIN DE SEMANA DE LA TRADICION Comparsas de Fantasia y Tradicion Popular </t>
  </si>
  <si>
    <t xml:space="preserve">Domingo </t>
  </si>
  <si>
    <t xml:space="preserve">10:00 A.M. </t>
  </si>
  <si>
    <t>FIN DE SEMANA DE LA TRADICION             Danzas y Cumbias</t>
  </si>
  <si>
    <t xml:space="preserve">7:00 P.M. </t>
  </si>
  <si>
    <t xml:space="preserve">Guacherna Estercita Forero </t>
  </si>
  <si>
    <t>CARRERA 44 CON CALLE 70  HASTA LA CUCHILLA DEL BARRIO ABAJO</t>
  </si>
  <si>
    <t xml:space="preserve">Jueves </t>
  </si>
  <si>
    <t xml:space="preserve">8:00 P.M. </t>
  </si>
  <si>
    <t xml:space="preserve">Coronación Reina del Carnaval y Rey Momo   </t>
  </si>
  <si>
    <t xml:space="preserve">ESTADIO ROMELIO MARTINEZ </t>
  </si>
  <si>
    <t xml:space="preserve">2:00 P.M. </t>
  </si>
  <si>
    <t xml:space="preserve">Festival d Orquestas </t>
  </si>
  <si>
    <t>Baila la calle / Noche de orquestas / CORONACION REINA POPULAR 2022</t>
  </si>
  <si>
    <t xml:space="preserve">PAR VIAL CARRERA 50 </t>
  </si>
  <si>
    <t>12:00 M</t>
  </si>
  <si>
    <t xml:space="preserve">Batalla de Flores </t>
  </si>
  <si>
    <t>VIA 40</t>
  </si>
  <si>
    <t xml:space="preserve">2:00P.M. </t>
  </si>
  <si>
    <t>Gran Desfile del Rey Momo</t>
  </si>
  <si>
    <t>Calle 17</t>
  </si>
  <si>
    <t xml:space="preserve">Baila la calle / Noche de orquestas/ </t>
  </si>
  <si>
    <t xml:space="preserve">1:00 P.M. </t>
  </si>
  <si>
    <t>Gran parada de Tradición y Folclor</t>
  </si>
  <si>
    <t xml:space="preserve">5:00 P.m. </t>
  </si>
  <si>
    <t>Baila la Calle / Noche de orquestas</t>
  </si>
  <si>
    <t xml:space="preserve">Festival de Letanias </t>
  </si>
  <si>
    <t xml:space="preserve">CUCHILLA DEL BARRIO ABAJO </t>
  </si>
  <si>
    <t xml:space="preserve">Lunes </t>
  </si>
  <si>
    <t xml:space="preserve">Gran parada de Comparsas </t>
  </si>
  <si>
    <t>Marzo</t>
  </si>
  <si>
    <t>Martes</t>
  </si>
  <si>
    <t xml:space="preserve">4:00 P.M. </t>
  </si>
  <si>
    <t xml:space="preserve">Joselito se va con las cenizas </t>
  </si>
  <si>
    <t xml:space="preserve">CARRERA 54,  CON CALLE 59 FINALIZA BARRIO 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</si>
</sst>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_-;\-&quot;$&quot;\ * #,##0_-;_-&quot;$&quot;\ 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16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3" fontId="2" fillId="2" borderId="6" xfId="0" applyNumberFormat="1" applyFont="1" applyFill="1" applyBorder="1" applyAlignment="1">
      <alignment horizontal="center" wrapText="1"/>
    </xf>
    <xf numFmtId="0" fontId="12" fillId="2" borderId="0" xfId="0" applyFont="1" applyFill="1"/>
    <xf numFmtId="0" fontId="13" fillId="2" borderId="4" xfId="0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textRotation="255"/>
    </xf>
    <xf numFmtId="0" fontId="10" fillId="2" borderId="6" xfId="0" applyFont="1" applyFill="1" applyBorder="1" applyAlignment="1">
      <alignment horizontal="center" vertical="center" textRotation="255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 shrinkToFit="1"/>
    </xf>
    <xf numFmtId="0" fontId="16" fillId="2" borderId="4" xfId="0" applyFont="1" applyFill="1" applyBorder="1" applyAlignment="1">
      <alignment horizontal="center" vertical="center" textRotation="90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/>
    </xf>
    <xf numFmtId="3" fontId="14" fillId="2" borderId="4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 wrapText="1"/>
    </xf>
    <xf numFmtId="3" fontId="17" fillId="2" borderId="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</cellXfs>
  <cellStyles count="2">
    <cellStyle name="Moneda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4"/>
  <sheetViews>
    <sheetView tabSelected="1" workbookViewId="0">
      <selection sqref="A1:XFD1048576"/>
    </sheetView>
  </sheetViews>
  <sheetFormatPr baseColWidth="10" defaultRowHeight="13.5" x14ac:dyDescent="0.25"/>
  <cols>
    <col min="1" max="1" width="14.5703125" style="66" customWidth="1"/>
    <col min="2" max="2" width="7" style="70" bestFit="1" customWidth="1"/>
    <col min="3" max="3" width="9.7109375" style="66" bestFit="1" customWidth="1"/>
    <col min="4" max="4" width="10.7109375" style="66" bestFit="1" customWidth="1"/>
    <col min="5" max="5" width="35" style="66" customWidth="1"/>
    <col min="6" max="6" width="26.7109375" style="66" customWidth="1"/>
    <col min="7" max="7" width="11.42578125" style="70" customWidth="1"/>
    <col min="8" max="8" width="11.85546875" style="70" customWidth="1"/>
    <col min="9" max="9" width="12.42578125" style="70" customWidth="1"/>
    <col min="10" max="10" width="14.140625" style="70" customWidth="1"/>
    <col min="11" max="13" width="10.7109375" style="70" customWidth="1"/>
    <col min="14" max="14" width="12" style="70" customWidth="1"/>
    <col min="15" max="20" width="10.7109375" style="70" customWidth="1"/>
    <col min="21" max="23" width="10.7109375" style="70" hidden="1" customWidth="1"/>
    <col min="24" max="24" width="11.85546875" style="70" hidden="1" customWidth="1"/>
    <col min="25" max="47" width="10.7109375" style="70" hidden="1" customWidth="1"/>
    <col min="48" max="48" width="12" style="70" hidden="1" customWidth="1"/>
    <col min="49" max="49" width="11.5703125" style="70" hidden="1" customWidth="1"/>
    <col min="50" max="50" width="10.7109375" style="70" hidden="1" customWidth="1"/>
    <col min="51" max="51" width="12.7109375" style="70" hidden="1" customWidth="1"/>
    <col min="52" max="52" width="11.85546875" style="70" hidden="1" customWidth="1"/>
    <col min="53" max="53" width="13" style="70" hidden="1" customWidth="1"/>
    <col min="54" max="57" width="10.7109375" style="70" hidden="1" customWidth="1"/>
    <col min="58" max="58" width="14.42578125" style="70" hidden="1" customWidth="1"/>
    <col min="59" max="60" width="10.7109375" style="70" hidden="1" customWidth="1"/>
    <col min="61" max="61" width="14.85546875" style="70" hidden="1" customWidth="1"/>
    <col min="62" max="62" width="15.42578125" style="70" hidden="1" customWidth="1"/>
    <col min="63" max="64" width="0" style="66" hidden="1" customWidth="1"/>
    <col min="65" max="16384" width="11.42578125" style="66"/>
  </cols>
  <sheetData>
    <row r="1" spans="1:62" s="51" customFormat="1" ht="12.75" x14ac:dyDescent="0.25">
      <c r="A1" s="50" t="s">
        <v>74</v>
      </c>
      <c r="B1" s="50"/>
      <c r="C1" s="50"/>
      <c r="D1" s="50"/>
      <c r="E1" s="50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</row>
    <row r="2" spans="1:62" s="51" customFormat="1" ht="12.75" x14ac:dyDescent="0.25">
      <c r="A2" s="50" t="s">
        <v>75</v>
      </c>
      <c r="B2" s="50"/>
      <c r="C2" s="50"/>
      <c r="D2" s="50"/>
      <c r="E2" s="50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</row>
    <row r="3" spans="1:62" s="51" customFormat="1" ht="12.75" x14ac:dyDescent="0.25">
      <c r="A3" s="50" t="s">
        <v>76</v>
      </c>
      <c r="B3" s="50"/>
      <c r="C3" s="50"/>
      <c r="D3" s="50"/>
      <c r="E3" s="50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</row>
    <row r="4" spans="1:62" s="51" customFormat="1" ht="12.75" x14ac:dyDescent="0.25">
      <c r="A4" s="50" t="s">
        <v>77</v>
      </c>
      <c r="B4" s="50"/>
      <c r="C4" s="50"/>
      <c r="D4" s="50"/>
      <c r="E4" s="50"/>
      <c r="G4" s="53" t="s">
        <v>78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2"/>
    </row>
    <row r="5" spans="1:62" s="51" customFormat="1" ht="12.75" x14ac:dyDescent="0.25">
      <c r="A5" s="53"/>
      <c r="B5" s="53"/>
      <c r="C5" s="53"/>
      <c r="D5" s="53"/>
      <c r="E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2"/>
    </row>
    <row r="6" spans="1:62" s="51" customFormat="1" ht="12.75" x14ac:dyDescent="0.25">
      <c r="A6" s="54" t="s">
        <v>79</v>
      </c>
      <c r="B6" s="54"/>
      <c r="C6" s="54"/>
      <c r="D6" s="54"/>
      <c r="E6" s="54"/>
      <c r="F6" s="54"/>
      <c r="G6" s="54" t="s">
        <v>80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 t="s">
        <v>81</v>
      </c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 t="s">
        <v>82</v>
      </c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 t="s">
        <v>83</v>
      </c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5" t="s">
        <v>84</v>
      </c>
    </row>
    <row r="7" spans="1:62" s="52" customFormat="1" ht="38.25" x14ac:dyDescent="0.25">
      <c r="A7" s="56" t="s">
        <v>57</v>
      </c>
      <c r="B7" s="56" t="s">
        <v>85</v>
      </c>
      <c r="C7" s="56" t="s">
        <v>86</v>
      </c>
      <c r="D7" s="56" t="s">
        <v>87</v>
      </c>
      <c r="E7" s="56" t="s">
        <v>88</v>
      </c>
      <c r="F7" s="56" t="s">
        <v>89</v>
      </c>
      <c r="G7" s="57" t="s">
        <v>63</v>
      </c>
      <c r="H7" s="57" t="s">
        <v>90</v>
      </c>
      <c r="I7" s="57" t="s">
        <v>91</v>
      </c>
      <c r="J7" s="57" t="s">
        <v>92</v>
      </c>
      <c r="K7" s="57" t="s">
        <v>93</v>
      </c>
      <c r="L7" s="57" t="s">
        <v>94</v>
      </c>
      <c r="M7" s="57" t="s">
        <v>95</v>
      </c>
      <c r="N7" s="57" t="s">
        <v>96</v>
      </c>
      <c r="O7" s="57" t="s">
        <v>97</v>
      </c>
      <c r="P7" s="57" t="s">
        <v>98</v>
      </c>
      <c r="Q7" s="58" t="s">
        <v>99</v>
      </c>
      <c r="R7" s="59" t="s">
        <v>100</v>
      </c>
      <c r="S7" s="57" t="s">
        <v>101</v>
      </c>
      <c r="T7" s="57" t="s">
        <v>65</v>
      </c>
      <c r="U7" s="57" t="s">
        <v>63</v>
      </c>
      <c r="V7" s="57" t="s">
        <v>90</v>
      </c>
      <c r="W7" s="57" t="s">
        <v>102</v>
      </c>
      <c r="X7" s="57" t="s">
        <v>92</v>
      </c>
      <c r="Y7" s="57" t="s">
        <v>93</v>
      </c>
      <c r="Z7" s="57" t="s">
        <v>94</v>
      </c>
      <c r="AA7" s="57" t="s">
        <v>95</v>
      </c>
      <c r="AB7" s="57" t="s">
        <v>96</v>
      </c>
      <c r="AC7" s="57" t="s">
        <v>97</v>
      </c>
      <c r="AD7" s="57" t="s">
        <v>98</v>
      </c>
      <c r="AE7" s="58" t="s">
        <v>99</v>
      </c>
      <c r="AF7" s="59" t="s">
        <v>100</v>
      </c>
      <c r="AG7" s="57" t="s">
        <v>101</v>
      </c>
      <c r="AH7" s="57" t="s">
        <v>65</v>
      </c>
      <c r="AI7" s="57" t="s">
        <v>63</v>
      </c>
      <c r="AJ7" s="57" t="s">
        <v>90</v>
      </c>
      <c r="AK7" s="57" t="s">
        <v>102</v>
      </c>
      <c r="AL7" s="57" t="s">
        <v>92</v>
      </c>
      <c r="AM7" s="57" t="s">
        <v>93</v>
      </c>
      <c r="AN7" s="57" t="s">
        <v>94</v>
      </c>
      <c r="AO7" s="57" t="s">
        <v>95</v>
      </c>
      <c r="AP7" s="57" t="s">
        <v>97</v>
      </c>
      <c r="AQ7" s="57" t="s">
        <v>98</v>
      </c>
      <c r="AR7" s="58" t="s">
        <v>99</v>
      </c>
      <c r="AS7" s="59" t="s">
        <v>100</v>
      </c>
      <c r="AT7" s="57" t="s">
        <v>101</v>
      </c>
      <c r="AU7" s="57" t="s">
        <v>65</v>
      </c>
      <c r="AV7" s="57" t="s">
        <v>63</v>
      </c>
      <c r="AW7" s="57" t="s">
        <v>90</v>
      </c>
      <c r="AX7" s="57" t="s">
        <v>102</v>
      </c>
      <c r="AY7" s="57" t="s">
        <v>92</v>
      </c>
      <c r="AZ7" s="57" t="s">
        <v>93</v>
      </c>
      <c r="BA7" s="57" t="s">
        <v>94</v>
      </c>
      <c r="BB7" s="57" t="s">
        <v>95</v>
      </c>
      <c r="BC7" s="57" t="s">
        <v>96</v>
      </c>
      <c r="BD7" s="57" t="s">
        <v>97</v>
      </c>
      <c r="BE7" s="57" t="s">
        <v>98</v>
      </c>
      <c r="BF7" s="58" t="s">
        <v>99</v>
      </c>
      <c r="BG7" s="59" t="s">
        <v>100</v>
      </c>
      <c r="BH7" s="57" t="s">
        <v>101</v>
      </c>
      <c r="BI7" s="57" t="s">
        <v>65</v>
      </c>
      <c r="BJ7" s="55"/>
    </row>
    <row r="8" spans="1:62" ht="40.5" x14ac:dyDescent="0.25">
      <c r="A8" s="60" t="s">
        <v>103</v>
      </c>
      <c r="B8" s="61">
        <v>11</v>
      </c>
      <c r="C8" s="62" t="s">
        <v>104</v>
      </c>
      <c r="D8" s="63" t="s">
        <v>105</v>
      </c>
      <c r="E8" s="62" t="s">
        <v>106</v>
      </c>
      <c r="F8" s="62" t="s">
        <v>107</v>
      </c>
      <c r="G8" s="64">
        <v>5</v>
      </c>
      <c r="H8" s="64">
        <v>1</v>
      </c>
      <c r="I8" s="64">
        <v>0</v>
      </c>
      <c r="J8" s="64">
        <v>0</v>
      </c>
      <c r="K8" s="64">
        <v>0</v>
      </c>
      <c r="L8" s="64">
        <v>40</v>
      </c>
      <c r="M8" s="64">
        <v>10</v>
      </c>
      <c r="N8" s="64">
        <v>2</v>
      </c>
      <c r="O8" s="64">
        <v>10</v>
      </c>
      <c r="P8" s="64">
        <v>8</v>
      </c>
      <c r="Q8" s="64">
        <v>10</v>
      </c>
      <c r="R8" s="64">
        <v>0</v>
      </c>
      <c r="S8" s="64">
        <v>0</v>
      </c>
      <c r="T8" s="58">
        <f>S8+R8+Q8+P8+O8+N8+M8+L8+K8+J8+I8+H8+G8</f>
        <v>86</v>
      </c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5">
        <f>BI8+AU8+AH8+T8</f>
        <v>86</v>
      </c>
    </row>
    <row r="9" spans="1:62" ht="40.5" x14ac:dyDescent="0.25">
      <c r="A9" s="60"/>
      <c r="B9" s="61">
        <v>12</v>
      </c>
      <c r="C9" s="62" t="s">
        <v>108</v>
      </c>
      <c r="D9" s="63" t="s">
        <v>109</v>
      </c>
      <c r="E9" s="62" t="s">
        <v>110</v>
      </c>
      <c r="F9" s="62" t="s">
        <v>107</v>
      </c>
      <c r="G9" s="64">
        <v>5</v>
      </c>
      <c r="H9" s="64">
        <v>1</v>
      </c>
      <c r="I9" s="64">
        <v>0</v>
      </c>
      <c r="J9" s="64">
        <v>0</v>
      </c>
      <c r="K9" s="64">
        <v>0</v>
      </c>
      <c r="L9" s="64">
        <v>40</v>
      </c>
      <c r="M9" s="64">
        <v>10</v>
      </c>
      <c r="N9" s="64">
        <v>2</v>
      </c>
      <c r="O9" s="64">
        <v>10</v>
      </c>
      <c r="P9" s="64">
        <v>8</v>
      </c>
      <c r="Q9" s="64">
        <v>10</v>
      </c>
      <c r="R9" s="64">
        <v>0</v>
      </c>
      <c r="S9" s="64">
        <v>0</v>
      </c>
      <c r="T9" s="58">
        <f>S9+R9+Q9+P9+O9+N9+M9+L9+K9+J9+I9+H9+G9</f>
        <v>86</v>
      </c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5">
        <f t="shared" ref="BJ9:BJ22" si="0">BI9+AU9+AH9+T9</f>
        <v>86</v>
      </c>
    </row>
    <row r="10" spans="1:62" ht="27" x14ac:dyDescent="0.25">
      <c r="A10" s="60"/>
      <c r="B10" s="61">
        <v>13</v>
      </c>
      <c r="C10" s="62" t="s">
        <v>111</v>
      </c>
      <c r="D10" s="63" t="s">
        <v>112</v>
      </c>
      <c r="E10" s="62" t="s">
        <v>113</v>
      </c>
      <c r="F10" s="62" t="s">
        <v>107</v>
      </c>
      <c r="G10" s="64">
        <v>5</v>
      </c>
      <c r="H10" s="64">
        <v>1</v>
      </c>
      <c r="I10" s="64">
        <v>0</v>
      </c>
      <c r="J10" s="64">
        <v>0</v>
      </c>
      <c r="K10" s="64">
        <v>0</v>
      </c>
      <c r="L10" s="64">
        <v>40</v>
      </c>
      <c r="M10" s="64">
        <v>10</v>
      </c>
      <c r="N10" s="64">
        <v>2</v>
      </c>
      <c r="O10" s="64">
        <v>10</v>
      </c>
      <c r="P10" s="64">
        <v>8</v>
      </c>
      <c r="Q10" s="64">
        <v>10</v>
      </c>
      <c r="R10" s="64">
        <v>0</v>
      </c>
      <c r="S10" s="64">
        <v>0</v>
      </c>
      <c r="T10" s="58">
        <f>+S10+R10+Q10+P10+O10+N10+M10+L10+K10+J10+I10+H10+G10</f>
        <v>86</v>
      </c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5">
        <f t="shared" si="0"/>
        <v>86</v>
      </c>
    </row>
    <row r="11" spans="1:62" ht="40.5" x14ac:dyDescent="0.25">
      <c r="A11" s="60"/>
      <c r="B11" s="61">
        <v>18</v>
      </c>
      <c r="C11" s="62" t="s">
        <v>104</v>
      </c>
      <c r="D11" s="63" t="s">
        <v>114</v>
      </c>
      <c r="E11" s="62" t="s">
        <v>115</v>
      </c>
      <c r="F11" s="67" t="s">
        <v>116</v>
      </c>
      <c r="G11" s="64">
        <f>8+6+1</f>
        <v>15</v>
      </c>
      <c r="H11" s="64">
        <v>6</v>
      </c>
      <c r="I11" s="64">
        <v>0</v>
      </c>
      <c r="J11" s="64">
        <v>0</v>
      </c>
      <c r="K11" s="64">
        <v>10</v>
      </c>
      <c r="L11" s="64">
        <f>300+60</f>
        <v>360</v>
      </c>
      <c r="M11" s="64">
        <v>0</v>
      </c>
      <c r="N11" s="64">
        <v>0</v>
      </c>
      <c r="O11" s="64">
        <v>30</v>
      </c>
      <c r="P11" s="64">
        <v>15</v>
      </c>
      <c r="Q11" s="64">
        <v>120</v>
      </c>
      <c r="R11" s="64">
        <v>0</v>
      </c>
      <c r="S11" s="64">
        <v>2</v>
      </c>
      <c r="T11" s="58">
        <f>S11+R11+Q11+P11+O11+N11+M11+L11+K11+J11+I11+H11+G11</f>
        <v>558</v>
      </c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8"/>
      <c r="AJ11" s="68"/>
      <c r="AK11" s="64"/>
      <c r="AL11" s="64"/>
      <c r="AM11" s="64"/>
      <c r="AN11" s="68"/>
      <c r="AO11" s="64"/>
      <c r="AP11" s="64"/>
      <c r="AQ11" s="64"/>
      <c r="AR11" s="68"/>
      <c r="AS11" s="64"/>
      <c r="AT11" s="64"/>
      <c r="AU11" s="58"/>
      <c r="AV11" s="68"/>
      <c r="AW11" s="64"/>
      <c r="AX11" s="64"/>
      <c r="AY11" s="64"/>
      <c r="AZ11" s="68"/>
      <c r="BA11" s="64"/>
      <c r="BB11" s="64"/>
      <c r="BC11" s="64"/>
      <c r="BD11" s="64"/>
      <c r="BE11" s="64"/>
      <c r="BF11" s="64"/>
      <c r="BG11" s="64"/>
      <c r="BH11" s="64"/>
      <c r="BI11" s="58"/>
      <c r="BJ11" s="65">
        <f t="shared" si="0"/>
        <v>558</v>
      </c>
    </row>
    <row r="12" spans="1:62" ht="27" x14ac:dyDescent="0.25">
      <c r="A12" s="60"/>
      <c r="B12" s="61">
        <v>24</v>
      </c>
      <c r="C12" s="62" t="s">
        <v>117</v>
      </c>
      <c r="D12" s="63" t="s">
        <v>118</v>
      </c>
      <c r="E12" s="62" t="s">
        <v>119</v>
      </c>
      <c r="F12" s="67" t="s">
        <v>120</v>
      </c>
      <c r="G12" s="64">
        <v>7</v>
      </c>
      <c r="H12" s="64">
        <v>1</v>
      </c>
      <c r="I12" s="64">
        <v>1</v>
      </c>
      <c r="J12" s="64">
        <v>0</v>
      </c>
      <c r="K12" s="64">
        <v>0</v>
      </c>
      <c r="L12" s="64">
        <v>150</v>
      </c>
      <c r="M12" s="64">
        <v>25</v>
      </c>
      <c r="N12" s="64">
        <v>4</v>
      </c>
      <c r="O12" s="64">
        <v>30</v>
      </c>
      <c r="P12" s="64">
        <v>15</v>
      </c>
      <c r="Q12" s="64">
        <v>14</v>
      </c>
      <c r="R12" s="64">
        <v>40</v>
      </c>
      <c r="S12" s="64">
        <v>1</v>
      </c>
      <c r="T12" s="58">
        <f>S12+R12+Q12+P12+O12+N12+M12+L12+K12+J12+I12+H12+G12</f>
        <v>288</v>
      </c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5">
        <f t="shared" si="0"/>
        <v>288</v>
      </c>
    </row>
    <row r="13" spans="1:62" x14ac:dyDescent="0.25">
      <c r="A13" s="60"/>
      <c r="B13" s="69">
        <v>25</v>
      </c>
      <c r="C13" s="69" t="s">
        <v>104</v>
      </c>
      <c r="D13" s="63" t="s">
        <v>121</v>
      </c>
      <c r="E13" s="62" t="s">
        <v>122</v>
      </c>
      <c r="F13" s="67" t="s">
        <v>120</v>
      </c>
      <c r="G13" s="64">
        <v>7</v>
      </c>
      <c r="H13" s="64">
        <v>1</v>
      </c>
      <c r="I13" s="64">
        <v>1</v>
      </c>
      <c r="J13" s="64">
        <v>0</v>
      </c>
      <c r="K13" s="64">
        <v>0</v>
      </c>
      <c r="L13" s="64">
        <v>150</v>
      </c>
      <c r="M13" s="64">
        <v>25</v>
      </c>
      <c r="N13" s="64">
        <v>4</v>
      </c>
      <c r="O13" s="64">
        <v>30</v>
      </c>
      <c r="P13" s="64">
        <v>13</v>
      </c>
      <c r="Q13" s="64">
        <v>14</v>
      </c>
      <c r="R13" s="64">
        <v>40</v>
      </c>
      <c r="S13" s="64">
        <v>1</v>
      </c>
      <c r="T13" s="58">
        <f>S13+R13+Q13+P13+O13+N13+M13+L13+K13+J13+I13+H13+G13</f>
        <v>286</v>
      </c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5">
        <f t="shared" si="0"/>
        <v>286</v>
      </c>
    </row>
    <row r="14" spans="1:62" ht="40.5" x14ac:dyDescent="0.25">
      <c r="A14" s="60"/>
      <c r="B14" s="69"/>
      <c r="C14" s="69"/>
      <c r="D14" s="63" t="s">
        <v>105</v>
      </c>
      <c r="E14" s="62" t="s">
        <v>123</v>
      </c>
      <c r="F14" s="67" t="s">
        <v>124</v>
      </c>
      <c r="G14" s="64">
        <v>5</v>
      </c>
      <c r="H14" s="64">
        <v>1</v>
      </c>
      <c r="I14" s="64">
        <v>0</v>
      </c>
      <c r="J14" s="64">
        <v>0</v>
      </c>
      <c r="K14" s="64">
        <v>0</v>
      </c>
      <c r="L14" s="64">
        <v>235</v>
      </c>
      <c r="M14" s="64">
        <v>0</v>
      </c>
      <c r="N14" s="64">
        <v>8</v>
      </c>
      <c r="O14" s="64">
        <v>10</v>
      </c>
      <c r="P14" s="64">
        <v>2</v>
      </c>
      <c r="Q14" s="64">
        <v>10</v>
      </c>
      <c r="R14" s="64">
        <v>0</v>
      </c>
      <c r="S14" s="64">
        <v>0</v>
      </c>
      <c r="T14" s="58">
        <f>S14+R14+Q14+P14+O14+N14+M14+L14+K14+J14+I14+H14+G14</f>
        <v>271</v>
      </c>
      <c r="U14" s="58"/>
      <c r="V14" s="58"/>
      <c r="W14" s="64"/>
      <c r="X14" s="64"/>
      <c r="Y14" s="64"/>
      <c r="Z14" s="58"/>
      <c r="AA14" s="64"/>
      <c r="AB14" s="58"/>
      <c r="AC14" s="58"/>
      <c r="AD14" s="58"/>
      <c r="AE14" s="58"/>
      <c r="AF14" s="64"/>
      <c r="AG14" s="64"/>
      <c r="AH14" s="58">
        <f t="shared" ref="AH14:AH27" si="1">AG14+AF14+AE14+AD14+AC14+AB14+AA14+Z14+Y14+X14+W14+V14+U14</f>
        <v>0</v>
      </c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5">
        <f t="shared" si="0"/>
        <v>271</v>
      </c>
    </row>
    <row r="15" spans="1:62" x14ac:dyDescent="0.25">
      <c r="A15" s="60"/>
      <c r="B15" s="69">
        <v>26</v>
      </c>
      <c r="C15" s="69" t="s">
        <v>108</v>
      </c>
      <c r="D15" s="63" t="s">
        <v>125</v>
      </c>
      <c r="E15" s="62" t="s">
        <v>126</v>
      </c>
      <c r="F15" s="67" t="s">
        <v>127</v>
      </c>
      <c r="G15" s="64">
        <f>18+4+1</f>
        <v>23</v>
      </c>
      <c r="H15" s="64">
        <v>8</v>
      </c>
      <c r="I15" s="64">
        <f>8+12</f>
        <v>20</v>
      </c>
      <c r="J15" s="64">
        <v>6</v>
      </c>
      <c r="K15" s="64">
        <f>30+169</f>
        <v>199</v>
      </c>
      <c r="L15" s="64">
        <v>380</v>
      </c>
      <c r="M15" s="64">
        <v>0</v>
      </c>
      <c r="N15" s="64">
        <v>0</v>
      </c>
      <c r="O15" s="64">
        <v>30</v>
      </c>
      <c r="P15" s="64">
        <v>8</v>
      </c>
      <c r="Q15" s="64">
        <v>44</v>
      </c>
      <c r="R15" s="64">
        <v>0</v>
      </c>
      <c r="S15" s="64">
        <v>2</v>
      </c>
      <c r="T15" s="58">
        <f>+S15+R15+Q15+P15+O15+N15+M15+L15+K15+J15+I15+H15+G15</f>
        <v>720</v>
      </c>
      <c r="U15" s="58"/>
      <c r="V15" s="58"/>
      <c r="W15" s="64"/>
      <c r="X15" s="64"/>
      <c r="Y15" s="58"/>
      <c r="Z15" s="64"/>
      <c r="AA15" s="64"/>
      <c r="AB15" s="64"/>
      <c r="AC15" s="64"/>
      <c r="AD15" s="64"/>
      <c r="AE15" s="58"/>
      <c r="AF15" s="64"/>
      <c r="AG15" s="64"/>
      <c r="AH15" s="58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58"/>
      <c r="AW15" s="64"/>
      <c r="AX15" s="64"/>
      <c r="AY15" s="64"/>
      <c r="AZ15" s="58"/>
      <c r="BA15" s="64"/>
      <c r="BB15" s="64"/>
      <c r="BC15" s="64"/>
      <c r="BD15" s="64"/>
      <c r="BE15" s="64"/>
      <c r="BF15" s="64"/>
      <c r="BG15" s="64"/>
      <c r="BH15" s="64"/>
      <c r="BI15" s="58"/>
      <c r="BJ15" s="65">
        <f t="shared" si="0"/>
        <v>720</v>
      </c>
    </row>
    <row r="16" spans="1:62" x14ac:dyDescent="0.25">
      <c r="A16" s="60"/>
      <c r="B16" s="69"/>
      <c r="C16" s="69"/>
      <c r="D16" s="63" t="s">
        <v>128</v>
      </c>
      <c r="E16" s="62" t="s">
        <v>129</v>
      </c>
      <c r="F16" s="67" t="s">
        <v>130</v>
      </c>
      <c r="G16" s="64">
        <v>5</v>
      </c>
      <c r="H16" s="64">
        <v>1</v>
      </c>
      <c r="I16" s="64">
        <v>0</v>
      </c>
      <c r="J16" s="64">
        <v>0</v>
      </c>
      <c r="K16" s="64">
        <v>0</v>
      </c>
      <c r="L16" s="64">
        <v>165</v>
      </c>
      <c r="M16" s="64">
        <v>0</v>
      </c>
      <c r="N16" s="64">
        <v>0</v>
      </c>
      <c r="P16" s="70">
        <v>3</v>
      </c>
      <c r="Q16" s="64">
        <v>30</v>
      </c>
      <c r="R16" s="64">
        <v>0</v>
      </c>
      <c r="S16" s="64">
        <v>0</v>
      </c>
      <c r="T16" s="58">
        <f>+S16+R16+Q16+P16+O16+N16+M16+L16+K16+J16+I16+H16+G16</f>
        <v>204</v>
      </c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58"/>
      <c r="AJ16" s="58"/>
      <c r="AK16" s="64"/>
      <c r="AL16" s="64"/>
      <c r="AM16" s="64"/>
      <c r="AN16" s="58"/>
      <c r="AO16" s="64"/>
      <c r="AP16" s="64"/>
      <c r="AQ16" s="58"/>
      <c r="AR16" s="58"/>
      <c r="AS16" s="64"/>
      <c r="AT16" s="64"/>
      <c r="AU16" s="58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5">
        <f t="shared" si="0"/>
        <v>204</v>
      </c>
    </row>
    <row r="17" spans="1:62" x14ac:dyDescent="0.25">
      <c r="A17" s="60"/>
      <c r="B17" s="69"/>
      <c r="C17" s="69"/>
      <c r="D17" s="63" t="s">
        <v>105</v>
      </c>
      <c r="E17" s="62" t="s">
        <v>131</v>
      </c>
      <c r="F17" s="67" t="s">
        <v>124</v>
      </c>
      <c r="G17" s="64">
        <v>5</v>
      </c>
      <c r="H17" s="64">
        <v>1</v>
      </c>
      <c r="I17" s="64">
        <v>0</v>
      </c>
      <c r="J17" s="64">
        <v>0</v>
      </c>
      <c r="K17" s="64">
        <v>0</v>
      </c>
      <c r="L17" s="64">
        <v>235</v>
      </c>
      <c r="M17" s="64">
        <v>0</v>
      </c>
      <c r="N17" s="64">
        <v>8</v>
      </c>
      <c r="O17" s="64">
        <v>10</v>
      </c>
      <c r="P17" s="64">
        <v>2</v>
      </c>
      <c r="Q17" s="64">
        <v>10</v>
      </c>
      <c r="R17" s="64">
        <v>0</v>
      </c>
      <c r="S17" s="64">
        <v>0</v>
      </c>
      <c r="T17" s="58">
        <f t="shared" ref="T17:T23" si="2">S17+R17+Q17+P17+O17+N17+M17+L17+K17+J17+I17+H17+G17</f>
        <v>271</v>
      </c>
      <c r="U17" s="58"/>
      <c r="V17" s="58"/>
      <c r="W17" s="64"/>
      <c r="X17" s="64"/>
      <c r="Y17" s="64"/>
      <c r="Z17" s="58"/>
      <c r="AA17" s="64"/>
      <c r="AB17" s="58"/>
      <c r="AC17" s="58"/>
      <c r="AD17" s="58"/>
      <c r="AE17" s="58"/>
      <c r="AF17" s="64"/>
      <c r="AG17" s="64"/>
      <c r="AH17" s="58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5">
        <f t="shared" si="0"/>
        <v>271</v>
      </c>
    </row>
    <row r="18" spans="1:62" x14ac:dyDescent="0.25">
      <c r="A18" s="60"/>
      <c r="B18" s="69">
        <v>27</v>
      </c>
      <c r="C18" s="71" t="s">
        <v>111</v>
      </c>
      <c r="D18" s="63" t="s">
        <v>132</v>
      </c>
      <c r="E18" s="62" t="s">
        <v>133</v>
      </c>
      <c r="F18" s="67" t="s">
        <v>127</v>
      </c>
      <c r="G18" s="64">
        <f>6+5</f>
        <v>11</v>
      </c>
      <c r="H18" s="64">
        <v>8</v>
      </c>
      <c r="I18" s="64">
        <v>0</v>
      </c>
      <c r="J18" s="64">
        <v>0</v>
      </c>
      <c r="K18" s="64">
        <v>0</v>
      </c>
      <c r="L18" s="64">
        <f>302+95</f>
        <v>397</v>
      </c>
      <c r="M18" s="64">
        <v>0</v>
      </c>
      <c r="N18" s="64">
        <v>0</v>
      </c>
      <c r="O18" s="64">
        <v>15</v>
      </c>
      <c r="P18" s="64">
        <v>8</v>
      </c>
      <c r="Q18" s="64">
        <v>44</v>
      </c>
      <c r="R18" s="64">
        <v>0</v>
      </c>
      <c r="S18" s="64">
        <v>2</v>
      </c>
      <c r="T18" s="58">
        <f t="shared" si="2"/>
        <v>485</v>
      </c>
      <c r="U18" s="58"/>
      <c r="V18" s="58"/>
      <c r="W18" s="64"/>
      <c r="X18" s="64"/>
      <c r="Y18" s="64"/>
      <c r="Z18" s="58"/>
      <c r="AA18" s="64"/>
      <c r="AB18" s="64"/>
      <c r="AC18" s="64"/>
      <c r="AD18" s="64"/>
      <c r="AE18" s="58"/>
      <c r="AF18" s="64"/>
      <c r="AG18" s="64"/>
      <c r="AH18" s="58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5">
        <f t="shared" si="0"/>
        <v>485</v>
      </c>
    </row>
    <row r="19" spans="1:62" x14ac:dyDescent="0.25">
      <c r="A19" s="60"/>
      <c r="B19" s="69"/>
      <c r="C19" s="71"/>
      <c r="D19" s="63" t="s">
        <v>134</v>
      </c>
      <c r="E19" s="62" t="s">
        <v>135</v>
      </c>
      <c r="F19" s="67" t="s">
        <v>124</v>
      </c>
      <c r="G19" s="64">
        <v>5</v>
      </c>
      <c r="H19" s="64">
        <v>1</v>
      </c>
      <c r="I19" s="64">
        <v>0</v>
      </c>
      <c r="J19" s="64">
        <v>0</v>
      </c>
      <c r="K19" s="64">
        <v>0</v>
      </c>
      <c r="L19" s="64">
        <v>235</v>
      </c>
      <c r="M19" s="64">
        <v>0</v>
      </c>
      <c r="N19" s="64">
        <v>8</v>
      </c>
      <c r="O19" s="64">
        <v>10</v>
      </c>
      <c r="P19" s="64">
        <v>4</v>
      </c>
      <c r="Q19" s="64">
        <v>10</v>
      </c>
      <c r="R19" s="64">
        <v>0</v>
      </c>
      <c r="S19" s="64">
        <v>0</v>
      </c>
      <c r="T19" s="58">
        <f t="shared" si="2"/>
        <v>273</v>
      </c>
      <c r="U19" s="58"/>
      <c r="V19" s="58"/>
      <c r="W19" s="64"/>
      <c r="X19" s="64"/>
      <c r="Y19" s="64"/>
      <c r="Z19" s="58"/>
      <c r="AA19" s="64"/>
      <c r="AB19" s="58"/>
      <c r="AC19" s="58"/>
      <c r="AD19" s="58"/>
      <c r="AE19" s="58"/>
      <c r="AF19" s="64"/>
      <c r="AG19" s="64"/>
      <c r="AH19" s="58">
        <f t="shared" si="1"/>
        <v>0</v>
      </c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5">
        <f t="shared" si="0"/>
        <v>273</v>
      </c>
    </row>
    <row r="20" spans="1:62" ht="27" x14ac:dyDescent="0.25">
      <c r="A20" s="60"/>
      <c r="B20" s="69"/>
      <c r="C20" s="71"/>
      <c r="D20" s="63" t="s">
        <v>105</v>
      </c>
      <c r="E20" s="62" t="s">
        <v>136</v>
      </c>
      <c r="F20" s="67" t="s">
        <v>137</v>
      </c>
      <c r="G20" s="64">
        <v>1</v>
      </c>
      <c r="H20" s="64">
        <v>1</v>
      </c>
      <c r="I20" s="64">
        <v>0</v>
      </c>
      <c r="J20" s="64">
        <v>0</v>
      </c>
      <c r="K20" s="64">
        <v>0</v>
      </c>
      <c r="L20" s="64">
        <v>30</v>
      </c>
      <c r="M20" s="64">
        <v>0</v>
      </c>
      <c r="N20" s="64">
        <v>0</v>
      </c>
      <c r="O20" s="64">
        <v>8</v>
      </c>
      <c r="P20" s="64">
        <v>3</v>
      </c>
      <c r="Q20" s="64">
        <v>2</v>
      </c>
      <c r="R20" s="64">
        <v>0</v>
      </c>
      <c r="S20" s="64">
        <v>0</v>
      </c>
      <c r="T20" s="58">
        <f t="shared" si="2"/>
        <v>45</v>
      </c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58"/>
      <c r="AW20" s="58"/>
      <c r="AX20" s="64"/>
      <c r="AY20" s="64"/>
      <c r="AZ20" s="64"/>
      <c r="BA20" s="58"/>
      <c r="BB20" s="64"/>
      <c r="BC20" s="64"/>
      <c r="BD20" s="58"/>
      <c r="BE20" s="58"/>
      <c r="BF20" s="58"/>
      <c r="BG20" s="64"/>
      <c r="BH20" s="64"/>
      <c r="BI20" s="58"/>
      <c r="BJ20" s="65">
        <f t="shared" si="0"/>
        <v>45</v>
      </c>
    </row>
    <row r="21" spans="1:62" x14ac:dyDescent="0.25">
      <c r="A21" s="60"/>
      <c r="B21" s="61">
        <v>28</v>
      </c>
      <c r="C21" s="61" t="s">
        <v>138</v>
      </c>
      <c r="D21" s="63" t="s">
        <v>132</v>
      </c>
      <c r="E21" s="62" t="s">
        <v>139</v>
      </c>
      <c r="F21" s="67" t="s">
        <v>127</v>
      </c>
      <c r="G21" s="64">
        <f>6+5</f>
        <v>11</v>
      </c>
      <c r="H21" s="64">
        <v>8</v>
      </c>
      <c r="I21" s="64">
        <v>0</v>
      </c>
      <c r="J21" s="64">
        <v>0</v>
      </c>
      <c r="K21" s="64">
        <v>0</v>
      </c>
      <c r="L21" s="64">
        <f>302+95</f>
        <v>397</v>
      </c>
      <c r="M21" s="64">
        <v>0</v>
      </c>
      <c r="N21" s="64">
        <v>0</v>
      </c>
      <c r="O21" s="64">
        <v>15</v>
      </c>
      <c r="P21" s="64">
        <f>8+44</f>
        <v>52</v>
      </c>
      <c r="Q21" s="64">
        <v>0</v>
      </c>
      <c r="R21" s="64">
        <v>0</v>
      </c>
      <c r="S21" s="64">
        <v>2</v>
      </c>
      <c r="T21" s="58">
        <f t="shared" si="2"/>
        <v>485</v>
      </c>
      <c r="U21" s="58"/>
      <c r="V21" s="58"/>
      <c r="W21" s="64"/>
      <c r="X21" s="64"/>
      <c r="Y21" s="64"/>
      <c r="Z21" s="58"/>
      <c r="AA21" s="64"/>
      <c r="AB21" s="64"/>
      <c r="AC21" s="64"/>
      <c r="AD21" s="64"/>
      <c r="AE21" s="58"/>
      <c r="AF21" s="64"/>
      <c r="AG21" s="64"/>
      <c r="AH21" s="58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5">
        <f t="shared" si="0"/>
        <v>485</v>
      </c>
    </row>
    <row r="22" spans="1:62" ht="27" x14ac:dyDescent="0.25">
      <c r="A22" s="61" t="s">
        <v>140</v>
      </c>
      <c r="B22" s="61">
        <v>1</v>
      </c>
      <c r="C22" s="62" t="s">
        <v>141</v>
      </c>
      <c r="D22" s="63" t="s">
        <v>142</v>
      </c>
      <c r="E22" s="62" t="s">
        <v>143</v>
      </c>
      <c r="F22" s="67" t="s">
        <v>144</v>
      </c>
      <c r="G22" s="64">
        <v>1</v>
      </c>
      <c r="H22" s="64">
        <v>1</v>
      </c>
      <c r="I22" s="64">
        <v>0</v>
      </c>
      <c r="J22" s="64">
        <v>0</v>
      </c>
      <c r="K22" s="64">
        <v>0</v>
      </c>
      <c r="L22" s="64">
        <v>24</v>
      </c>
      <c r="M22" s="64">
        <v>0</v>
      </c>
      <c r="N22" s="64">
        <v>0</v>
      </c>
      <c r="O22" s="64">
        <v>10</v>
      </c>
      <c r="P22" s="64">
        <v>7</v>
      </c>
      <c r="Q22" s="64">
        <v>12</v>
      </c>
      <c r="R22" s="64">
        <v>0</v>
      </c>
      <c r="S22" s="64">
        <v>0</v>
      </c>
      <c r="T22" s="58">
        <f t="shared" si="2"/>
        <v>55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4">
        <v>0</v>
      </c>
      <c r="AC22" s="64">
        <v>0</v>
      </c>
      <c r="AD22" s="64">
        <v>0</v>
      </c>
      <c r="AE22" s="64">
        <v>0</v>
      </c>
      <c r="AF22" s="64">
        <v>0</v>
      </c>
      <c r="AG22" s="64">
        <v>0</v>
      </c>
      <c r="AH22" s="64">
        <f t="shared" si="1"/>
        <v>0</v>
      </c>
      <c r="AI22" s="64">
        <v>0</v>
      </c>
      <c r="AJ22" s="64">
        <v>0</v>
      </c>
      <c r="AK22" s="64">
        <v>0</v>
      </c>
      <c r="AL22" s="64">
        <v>0</v>
      </c>
      <c r="AM22" s="64">
        <v>0</v>
      </c>
      <c r="AN22" s="64">
        <v>0</v>
      </c>
      <c r="AO22" s="64">
        <v>0</v>
      </c>
      <c r="AP22" s="64">
        <v>0</v>
      </c>
      <c r="AQ22" s="64">
        <v>0</v>
      </c>
      <c r="AR22" s="64">
        <v>0</v>
      </c>
      <c r="AS22" s="64">
        <v>0</v>
      </c>
      <c r="AT22" s="64">
        <v>0</v>
      </c>
      <c r="AU22" s="64">
        <f t="shared" ref="AU22:AU35" si="3">AT22+AS22+AR22+AQ22+AP22+AO22+AN22+AM22+AL22+AK22+AJ22+AI22</f>
        <v>0</v>
      </c>
      <c r="AV22" s="58">
        <v>1</v>
      </c>
      <c r="AW22" s="58">
        <v>1</v>
      </c>
      <c r="AX22" s="64">
        <v>0</v>
      </c>
      <c r="AY22" s="64">
        <v>0</v>
      </c>
      <c r="AZ22" s="64">
        <v>0</v>
      </c>
      <c r="BA22" s="58">
        <v>24</v>
      </c>
      <c r="BB22" s="64">
        <v>0</v>
      </c>
      <c r="BC22" s="64">
        <v>0</v>
      </c>
      <c r="BD22" s="58">
        <v>10</v>
      </c>
      <c r="BE22" s="58">
        <v>7</v>
      </c>
      <c r="BF22" s="58">
        <v>12</v>
      </c>
      <c r="BG22" s="64">
        <v>0</v>
      </c>
      <c r="BH22" s="64">
        <v>0</v>
      </c>
      <c r="BI22" s="58">
        <f t="shared" ref="BI22:BI35" si="4">BH22+BG22+BF22+BE22+BD22+BC22+BB22+BA22+AZ22+AY22+AX22+AW22+AV22</f>
        <v>55</v>
      </c>
      <c r="BJ22" s="65">
        <f t="shared" si="0"/>
        <v>110</v>
      </c>
    </row>
    <row r="23" spans="1:62" x14ac:dyDescent="0.25">
      <c r="A23" s="63"/>
      <c r="B23" s="64"/>
      <c r="C23" s="63"/>
      <c r="D23" s="63"/>
      <c r="E23" s="63"/>
      <c r="F23" s="63"/>
      <c r="G23" s="72">
        <f t="shared" ref="G23:BJ23" si="5">SUM(G8:G22)</f>
        <v>111</v>
      </c>
      <c r="H23" s="72">
        <f t="shared" si="5"/>
        <v>41</v>
      </c>
      <c r="I23" s="72">
        <f t="shared" si="5"/>
        <v>22</v>
      </c>
      <c r="J23" s="72">
        <f t="shared" si="5"/>
        <v>6</v>
      </c>
      <c r="K23" s="72">
        <f t="shared" si="5"/>
        <v>209</v>
      </c>
      <c r="L23" s="72">
        <f t="shared" si="5"/>
        <v>2878</v>
      </c>
      <c r="M23" s="72">
        <f t="shared" si="5"/>
        <v>80</v>
      </c>
      <c r="N23" s="72">
        <f t="shared" si="5"/>
        <v>38</v>
      </c>
      <c r="O23" s="72">
        <f t="shared" si="5"/>
        <v>228</v>
      </c>
      <c r="P23" s="72">
        <f t="shared" si="5"/>
        <v>156</v>
      </c>
      <c r="Q23" s="64">
        <f t="shared" si="5"/>
        <v>340</v>
      </c>
      <c r="R23" s="72">
        <f t="shared" si="5"/>
        <v>80</v>
      </c>
      <c r="S23" s="72">
        <f t="shared" si="5"/>
        <v>10</v>
      </c>
      <c r="T23" s="65">
        <f t="shared" si="5"/>
        <v>4199</v>
      </c>
      <c r="U23" s="64">
        <f t="shared" si="5"/>
        <v>0</v>
      </c>
      <c r="V23" s="64">
        <f t="shared" si="5"/>
        <v>0</v>
      </c>
      <c r="W23" s="64">
        <f t="shared" si="5"/>
        <v>0</v>
      </c>
      <c r="X23" s="64">
        <f t="shared" si="5"/>
        <v>0</v>
      </c>
      <c r="Y23" s="64">
        <f t="shared" si="5"/>
        <v>0</v>
      </c>
      <c r="Z23" s="64">
        <f t="shared" si="5"/>
        <v>0</v>
      </c>
      <c r="AA23" s="64">
        <f t="shared" si="5"/>
        <v>0</v>
      </c>
      <c r="AB23" s="64">
        <f t="shared" si="5"/>
        <v>0</v>
      </c>
      <c r="AC23" s="64">
        <f t="shared" si="5"/>
        <v>0</v>
      </c>
      <c r="AD23" s="64">
        <f t="shared" si="5"/>
        <v>0</v>
      </c>
      <c r="AE23" s="64">
        <f t="shared" si="5"/>
        <v>0</v>
      </c>
      <c r="AF23" s="64">
        <f t="shared" si="5"/>
        <v>0</v>
      </c>
      <c r="AG23" s="64">
        <f t="shared" si="5"/>
        <v>0</v>
      </c>
      <c r="AH23" s="65">
        <f t="shared" si="5"/>
        <v>0</v>
      </c>
      <c r="AI23" s="72">
        <f t="shared" si="5"/>
        <v>0</v>
      </c>
      <c r="AJ23" s="72">
        <f t="shared" si="5"/>
        <v>0</v>
      </c>
      <c r="AK23" s="72">
        <f t="shared" si="5"/>
        <v>0</v>
      </c>
      <c r="AL23" s="72">
        <f t="shared" si="5"/>
        <v>0</v>
      </c>
      <c r="AM23" s="72">
        <f t="shared" si="5"/>
        <v>0</v>
      </c>
      <c r="AN23" s="72">
        <f t="shared" si="5"/>
        <v>0</v>
      </c>
      <c r="AO23" s="72">
        <f t="shared" si="5"/>
        <v>0</v>
      </c>
      <c r="AP23" s="72">
        <f t="shared" si="5"/>
        <v>0</v>
      </c>
      <c r="AQ23" s="72">
        <f t="shared" si="5"/>
        <v>0</v>
      </c>
      <c r="AR23" s="72">
        <f t="shared" si="5"/>
        <v>0</v>
      </c>
      <c r="AS23" s="72">
        <f t="shared" si="5"/>
        <v>0</v>
      </c>
      <c r="AT23" s="72">
        <f t="shared" si="5"/>
        <v>0</v>
      </c>
      <c r="AU23" s="65">
        <f t="shared" si="5"/>
        <v>0</v>
      </c>
      <c r="AV23" s="72">
        <f t="shared" si="5"/>
        <v>1</v>
      </c>
      <c r="AW23" s="72">
        <f t="shared" si="5"/>
        <v>1</v>
      </c>
      <c r="AX23" s="72">
        <f t="shared" si="5"/>
        <v>0</v>
      </c>
      <c r="AY23" s="72">
        <f t="shared" si="5"/>
        <v>0</v>
      </c>
      <c r="AZ23" s="72">
        <f t="shared" si="5"/>
        <v>0</v>
      </c>
      <c r="BA23" s="72">
        <f t="shared" si="5"/>
        <v>24</v>
      </c>
      <c r="BB23" s="72">
        <f t="shared" si="5"/>
        <v>0</v>
      </c>
      <c r="BC23" s="72">
        <f t="shared" si="5"/>
        <v>0</v>
      </c>
      <c r="BD23" s="72">
        <f t="shared" si="5"/>
        <v>10</v>
      </c>
      <c r="BE23" s="72">
        <f t="shared" si="5"/>
        <v>7</v>
      </c>
      <c r="BF23" s="64">
        <f t="shared" si="5"/>
        <v>12</v>
      </c>
      <c r="BG23" s="72">
        <f t="shared" si="5"/>
        <v>0</v>
      </c>
      <c r="BH23" s="72">
        <f t="shared" si="5"/>
        <v>0</v>
      </c>
      <c r="BI23" s="65">
        <f t="shared" si="5"/>
        <v>55</v>
      </c>
      <c r="BJ23" s="65">
        <f t="shared" si="5"/>
        <v>4254</v>
      </c>
    </row>
    <row r="24" spans="1:62" x14ac:dyDescent="0.25">
      <c r="BI24" s="73"/>
      <c r="BJ24" s="73">
        <f>BI23+AU23+AH23+T23</f>
        <v>4254</v>
      </c>
    </row>
  </sheetData>
  <mergeCells count="19">
    <mergeCell ref="A8:A21"/>
    <mergeCell ref="B13:B14"/>
    <mergeCell ref="C13:C14"/>
    <mergeCell ref="B15:B17"/>
    <mergeCell ref="C15:C17"/>
    <mergeCell ref="B18:B20"/>
    <mergeCell ref="C18:C20"/>
    <mergeCell ref="A6:F6"/>
    <mergeCell ref="G6:T6"/>
    <mergeCell ref="U6:AH6"/>
    <mergeCell ref="AI6:AU6"/>
    <mergeCell ref="AV6:BI6"/>
    <mergeCell ref="BJ6:BJ7"/>
    <mergeCell ref="A1:E1"/>
    <mergeCell ref="A2:E2"/>
    <mergeCell ref="A3:E3"/>
    <mergeCell ref="A4:E4"/>
    <mergeCell ref="G4:BI5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2"/>
  <sheetViews>
    <sheetView workbookViewId="0">
      <selection activeCell="L1" sqref="L1:N1048576"/>
    </sheetView>
  </sheetViews>
  <sheetFormatPr baseColWidth="10" defaultRowHeight="14.25" x14ac:dyDescent="0.3"/>
  <cols>
    <col min="1" max="2" width="11.42578125" style="1"/>
    <col min="3" max="3" width="52.85546875" style="1" bestFit="1" customWidth="1"/>
    <col min="4" max="4" width="11.42578125" style="1"/>
    <col min="5" max="5" width="21.7109375" style="1" customWidth="1"/>
    <col min="6" max="252" width="11.42578125" style="1"/>
    <col min="253" max="253" width="52.85546875" style="1" bestFit="1" customWidth="1"/>
    <col min="254" max="254" width="11.42578125" style="1"/>
    <col min="255" max="255" width="21.7109375" style="1" customWidth="1"/>
    <col min="256" max="508" width="11.42578125" style="1"/>
    <col min="509" max="509" width="52.85546875" style="1" bestFit="1" customWidth="1"/>
    <col min="510" max="510" width="11.42578125" style="1"/>
    <col min="511" max="511" width="21.7109375" style="1" customWidth="1"/>
    <col min="512" max="764" width="11.42578125" style="1"/>
    <col min="765" max="765" width="52.85546875" style="1" bestFit="1" customWidth="1"/>
    <col min="766" max="766" width="11.42578125" style="1"/>
    <col min="767" max="767" width="21.7109375" style="1" customWidth="1"/>
    <col min="768" max="1020" width="11.42578125" style="1"/>
    <col min="1021" max="1021" width="52.85546875" style="1" bestFit="1" customWidth="1"/>
    <col min="1022" max="1022" width="11.42578125" style="1"/>
    <col min="1023" max="1023" width="21.7109375" style="1" customWidth="1"/>
    <col min="1024" max="1276" width="11.42578125" style="1"/>
    <col min="1277" max="1277" width="52.85546875" style="1" bestFit="1" customWidth="1"/>
    <col min="1278" max="1278" width="11.42578125" style="1"/>
    <col min="1279" max="1279" width="21.7109375" style="1" customWidth="1"/>
    <col min="1280" max="1532" width="11.42578125" style="1"/>
    <col min="1533" max="1533" width="52.85546875" style="1" bestFit="1" customWidth="1"/>
    <col min="1534" max="1534" width="11.42578125" style="1"/>
    <col min="1535" max="1535" width="21.7109375" style="1" customWidth="1"/>
    <col min="1536" max="1788" width="11.42578125" style="1"/>
    <col min="1789" max="1789" width="52.85546875" style="1" bestFit="1" customWidth="1"/>
    <col min="1790" max="1790" width="11.42578125" style="1"/>
    <col min="1791" max="1791" width="21.7109375" style="1" customWidth="1"/>
    <col min="1792" max="2044" width="11.42578125" style="1"/>
    <col min="2045" max="2045" width="52.85546875" style="1" bestFit="1" customWidth="1"/>
    <col min="2046" max="2046" width="11.42578125" style="1"/>
    <col min="2047" max="2047" width="21.7109375" style="1" customWidth="1"/>
    <col min="2048" max="2300" width="11.42578125" style="1"/>
    <col min="2301" max="2301" width="52.85546875" style="1" bestFit="1" customWidth="1"/>
    <col min="2302" max="2302" width="11.42578125" style="1"/>
    <col min="2303" max="2303" width="21.7109375" style="1" customWidth="1"/>
    <col min="2304" max="2556" width="11.42578125" style="1"/>
    <col min="2557" max="2557" width="52.85546875" style="1" bestFit="1" customWidth="1"/>
    <col min="2558" max="2558" width="11.42578125" style="1"/>
    <col min="2559" max="2559" width="21.7109375" style="1" customWidth="1"/>
    <col min="2560" max="2812" width="11.42578125" style="1"/>
    <col min="2813" max="2813" width="52.85546875" style="1" bestFit="1" customWidth="1"/>
    <col min="2814" max="2814" width="11.42578125" style="1"/>
    <col min="2815" max="2815" width="21.7109375" style="1" customWidth="1"/>
    <col min="2816" max="3068" width="11.42578125" style="1"/>
    <col min="3069" max="3069" width="52.85546875" style="1" bestFit="1" customWidth="1"/>
    <col min="3070" max="3070" width="11.42578125" style="1"/>
    <col min="3071" max="3071" width="21.7109375" style="1" customWidth="1"/>
    <col min="3072" max="3324" width="11.42578125" style="1"/>
    <col min="3325" max="3325" width="52.85546875" style="1" bestFit="1" customWidth="1"/>
    <col min="3326" max="3326" width="11.42578125" style="1"/>
    <col min="3327" max="3327" width="21.7109375" style="1" customWidth="1"/>
    <col min="3328" max="3580" width="11.42578125" style="1"/>
    <col min="3581" max="3581" width="52.85546875" style="1" bestFit="1" customWidth="1"/>
    <col min="3582" max="3582" width="11.42578125" style="1"/>
    <col min="3583" max="3583" width="21.7109375" style="1" customWidth="1"/>
    <col min="3584" max="3836" width="11.42578125" style="1"/>
    <col min="3837" max="3837" width="52.85546875" style="1" bestFit="1" customWidth="1"/>
    <col min="3838" max="3838" width="11.42578125" style="1"/>
    <col min="3839" max="3839" width="21.7109375" style="1" customWidth="1"/>
    <col min="3840" max="4092" width="11.42578125" style="1"/>
    <col min="4093" max="4093" width="52.85546875" style="1" bestFit="1" customWidth="1"/>
    <col min="4094" max="4094" width="11.42578125" style="1"/>
    <col min="4095" max="4095" width="21.7109375" style="1" customWidth="1"/>
    <col min="4096" max="4348" width="11.42578125" style="1"/>
    <col min="4349" max="4349" width="52.85546875" style="1" bestFit="1" customWidth="1"/>
    <col min="4350" max="4350" width="11.42578125" style="1"/>
    <col min="4351" max="4351" width="21.7109375" style="1" customWidth="1"/>
    <col min="4352" max="4604" width="11.42578125" style="1"/>
    <col min="4605" max="4605" width="52.85546875" style="1" bestFit="1" customWidth="1"/>
    <col min="4606" max="4606" width="11.42578125" style="1"/>
    <col min="4607" max="4607" width="21.7109375" style="1" customWidth="1"/>
    <col min="4608" max="4860" width="11.42578125" style="1"/>
    <col min="4861" max="4861" width="52.85546875" style="1" bestFit="1" customWidth="1"/>
    <col min="4862" max="4862" width="11.42578125" style="1"/>
    <col min="4863" max="4863" width="21.7109375" style="1" customWidth="1"/>
    <col min="4864" max="5116" width="11.42578125" style="1"/>
    <col min="5117" max="5117" width="52.85546875" style="1" bestFit="1" customWidth="1"/>
    <col min="5118" max="5118" width="11.42578125" style="1"/>
    <col min="5119" max="5119" width="21.7109375" style="1" customWidth="1"/>
    <col min="5120" max="5372" width="11.42578125" style="1"/>
    <col min="5373" max="5373" width="52.85546875" style="1" bestFit="1" customWidth="1"/>
    <col min="5374" max="5374" width="11.42578125" style="1"/>
    <col min="5375" max="5375" width="21.7109375" style="1" customWidth="1"/>
    <col min="5376" max="5628" width="11.42578125" style="1"/>
    <col min="5629" max="5629" width="52.85546875" style="1" bestFit="1" customWidth="1"/>
    <col min="5630" max="5630" width="11.42578125" style="1"/>
    <col min="5631" max="5631" width="21.7109375" style="1" customWidth="1"/>
    <col min="5632" max="5884" width="11.42578125" style="1"/>
    <col min="5885" max="5885" width="52.85546875" style="1" bestFit="1" customWidth="1"/>
    <col min="5886" max="5886" width="11.42578125" style="1"/>
    <col min="5887" max="5887" width="21.7109375" style="1" customWidth="1"/>
    <col min="5888" max="6140" width="11.42578125" style="1"/>
    <col min="6141" max="6141" width="52.85546875" style="1" bestFit="1" customWidth="1"/>
    <col min="6142" max="6142" width="11.42578125" style="1"/>
    <col min="6143" max="6143" width="21.7109375" style="1" customWidth="1"/>
    <col min="6144" max="6396" width="11.42578125" style="1"/>
    <col min="6397" max="6397" width="52.85546875" style="1" bestFit="1" customWidth="1"/>
    <col min="6398" max="6398" width="11.42578125" style="1"/>
    <col min="6399" max="6399" width="21.7109375" style="1" customWidth="1"/>
    <col min="6400" max="6652" width="11.42578125" style="1"/>
    <col min="6653" max="6653" width="52.85546875" style="1" bestFit="1" customWidth="1"/>
    <col min="6654" max="6654" width="11.42578125" style="1"/>
    <col min="6655" max="6655" width="21.7109375" style="1" customWidth="1"/>
    <col min="6656" max="6908" width="11.42578125" style="1"/>
    <col min="6909" max="6909" width="52.85546875" style="1" bestFit="1" customWidth="1"/>
    <col min="6910" max="6910" width="11.42578125" style="1"/>
    <col min="6911" max="6911" width="21.7109375" style="1" customWidth="1"/>
    <col min="6912" max="7164" width="11.42578125" style="1"/>
    <col min="7165" max="7165" width="52.85546875" style="1" bestFit="1" customWidth="1"/>
    <col min="7166" max="7166" width="11.42578125" style="1"/>
    <col min="7167" max="7167" width="21.7109375" style="1" customWidth="1"/>
    <col min="7168" max="7420" width="11.42578125" style="1"/>
    <col min="7421" max="7421" width="52.85546875" style="1" bestFit="1" customWidth="1"/>
    <col min="7422" max="7422" width="11.42578125" style="1"/>
    <col min="7423" max="7423" width="21.7109375" style="1" customWidth="1"/>
    <col min="7424" max="7676" width="11.42578125" style="1"/>
    <col min="7677" max="7677" width="52.85546875" style="1" bestFit="1" customWidth="1"/>
    <col min="7678" max="7678" width="11.42578125" style="1"/>
    <col min="7679" max="7679" width="21.7109375" style="1" customWidth="1"/>
    <col min="7680" max="7932" width="11.42578125" style="1"/>
    <col min="7933" max="7933" width="52.85546875" style="1" bestFit="1" customWidth="1"/>
    <col min="7934" max="7934" width="11.42578125" style="1"/>
    <col min="7935" max="7935" width="21.7109375" style="1" customWidth="1"/>
    <col min="7936" max="8188" width="11.42578125" style="1"/>
    <col min="8189" max="8189" width="52.85546875" style="1" bestFit="1" customWidth="1"/>
    <col min="8190" max="8190" width="11.42578125" style="1"/>
    <col min="8191" max="8191" width="21.7109375" style="1" customWidth="1"/>
    <col min="8192" max="8444" width="11.42578125" style="1"/>
    <col min="8445" max="8445" width="52.85546875" style="1" bestFit="1" customWidth="1"/>
    <col min="8446" max="8446" width="11.42578125" style="1"/>
    <col min="8447" max="8447" width="21.7109375" style="1" customWidth="1"/>
    <col min="8448" max="8700" width="11.42578125" style="1"/>
    <col min="8701" max="8701" width="52.85546875" style="1" bestFit="1" customWidth="1"/>
    <col min="8702" max="8702" width="11.42578125" style="1"/>
    <col min="8703" max="8703" width="21.7109375" style="1" customWidth="1"/>
    <col min="8704" max="8956" width="11.42578125" style="1"/>
    <col min="8957" max="8957" width="52.85546875" style="1" bestFit="1" customWidth="1"/>
    <col min="8958" max="8958" width="11.42578125" style="1"/>
    <col min="8959" max="8959" width="21.7109375" style="1" customWidth="1"/>
    <col min="8960" max="9212" width="11.42578125" style="1"/>
    <col min="9213" max="9213" width="52.85546875" style="1" bestFit="1" customWidth="1"/>
    <col min="9214" max="9214" width="11.42578125" style="1"/>
    <col min="9215" max="9215" width="21.7109375" style="1" customWidth="1"/>
    <col min="9216" max="9468" width="11.42578125" style="1"/>
    <col min="9469" max="9469" width="52.85546875" style="1" bestFit="1" customWidth="1"/>
    <col min="9470" max="9470" width="11.42578125" style="1"/>
    <col min="9471" max="9471" width="21.7109375" style="1" customWidth="1"/>
    <col min="9472" max="9724" width="11.42578125" style="1"/>
    <col min="9725" max="9725" width="52.85546875" style="1" bestFit="1" customWidth="1"/>
    <col min="9726" max="9726" width="11.42578125" style="1"/>
    <col min="9727" max="9727" width="21.7109375" style="1" customWidth="1"/>
    <col min="9728" max="9980" width="11.42578125" style="1"/>
    <col min="9981" max="9981" width="52.85546875" style="1" bestFit="1" customWidth="1"/>
    <col min="9982" max="9982" width="11.42578125" style="1"/>
    <col min="9983" max="9983" width="21.7109375" style="1" customWidth="1"/>
    <col min="9984" max="10236" width="11.42578125" style="1"/>
    <col min="10237" max="10237" width="52.85546875" style="1" bestFit="1" customWidth="1"/>
    <col min="10238" max="10238" width="11.42578125" style="1"/>
    <col min="10239" max="10239" width="21.7109375" style="1" customWidth="1"/>
    <col min="10240" max="10492" width="11.42578125" style="1"/>
    <col min="10493" max="10493" width="52.85546875" style="1" bestFit="1" customWidth="1"/>
    <col min="10494" max="10494" width="11.42578125" style="1"/>
    <col min="10495" max="10495" width="21.7109375" style="1" customWidth="1"/>
    <col min="10496" max="10748" width="11.42578125" style="1"/>
    <col min="10749" max="10749" width="52.85546875" style="1" bestFit="1" customWidth="1"/>
    <col min="10750" max="10750" width="11.42578125" style="1"/>
    <col min="10751" max="10751" width="21.7109375" style="1" customWidth="1"/>
    <col min="10752" max="11004" width="11.42578125" style="1"/>
    <col min="11005" max="11005" width="52.85546875" style="1" bestFit="1" customWidth="1"/>
    <col min="11006" max="11006" width="11.42578125" style="1"/>
    <col min="11007" max="11007" width="21.7109375" style="1" customWidth="1"/>
    <col min="11008" max="11260" width="11.42578125" style="1"/>
    <col min="11261" max="11261" width="52.85546875" style="1" bestFit="1" customWidth="1"/>
    <col min="11262" max="11262" width="11.42578125" style="1"/>
    <col min="11263" max="11263" width="21.7109375" style="1" customWidth="1"/>
    <col min="11264" max="11516" width="11.42578125" style="1"/>
    <col min="11517" max="11517" width="52.85546875" style="1" bestFit="1" customWidth="1"/>
    <col min="11518" max="11518" width="11.42578125" style="1"/>
    <col min="11519" max="11519" width="21.7109375" style="1" customWidth="1"/>
    <col min="11520" max="11772" width="11.42578125" style="1"/>
    <col min="11773" max="11773" width="52.85546875" style="1" bestFit="1" customWidth="1"/>
    <col min="11774" max="11774" width="11.42578125" style="1"/>
    <col min="11775" max="11775" width="21.7109375" style="1" customWidth="1"/>
    <col min="11776" max="12028" width="11.42578125" style="1"/>
    <col min="12029" max="12029" width="52.85546875" style="1" bestFit="1" customWidth="1"/>
    <col min="12030" max="12030" width="11.42578125" style="1"/>
    <col min="12031" max="12031" width="21.7109375" style="1" customWidth="1"/>
    <col min="12032" max="12284" width="11.42578125" style="1"/>
    <col min="12285" max="12285" width="52.85546875" style="1" bestFit="1" customWidth="1"/>
    <col min="12286" max="12286" width="11.42578125" style="1"/>
    <col min="12287" max="12287" width="21.7109375" style="1" customWidth="1"/>
    <col min="12288" max="12540" width="11.42578125" style="1"/>
    <col min="12541" max="12541" width="52.85546875" style="1" bestFit="1" customWidth="1"/>
    <col min="12542" max="12542" width="11.42578125" style="1"/>
    <col min="12543" max="12543" width="21.7109375" style="1" customWidth="1"/>
    <col min="12544" max="12796" width="11.42578125" style="1"/>
    <col min="12797" max="12797" width="52.85546875" style="1" bestFit="1" customWidth="1"/>
    <col min="12798" max="12798" width="11.42578125" style="1"/>
    <col min="12799" max="12799" width="21.7109375" style="1" customWidth="1"/>
    <col min="12800" max="13052" width="11.42578125" style="1"/>
    <col min="13053" max="13053" width="52.85546875" style="1" bestFit="1" customWidth="1"/>
    <col min="13054" max="13054" width="11.42578125" style="1"/>
    <col min="13055" max="13055" width="21.7109375" style="1" customWidth="1"/>
    <col min="13056" max="13308" width="11.42578125" style="1"/>
    <col min="13309" max="13309" width="52.85546875" style="1" bestFit="1" customWidth="1"/>
    <col min="13310" max="13310" width="11.42578125" style="1"/>
    <col min="13311" max="13311" width="21.7109375" style="1" customWidth="1"/>
    <col min="13312" max="13564" width="11.42578125" style="1"/>
    <col min="13565" max="13565" width="52.85546875" style="1" bestFit="1" customWidth="1"/>
    <col min="13566" max="13566" width="11.42578125" style="1"/>
    <col min="13567" max="13567" width="21.7109375" style="1" customWidth="1"/>
    <col min="13568" max="13820" width="11.42578125" style="1"/>
    <col min="13821" max="13821" width="52.85546875" style="1" bestFit="1" customWidth="1"/>
    <col min="13822" max="13822" width="11.42578125" style="1"/>
    <col min="13823" max="13823" width="21.7109375" style="1" customWidth="1"/>
    <col min="13824" max="14076" width="11.42578125" style="1"/>
    <col min="14077" max="14077" width="52.85546875" style="1" bestFit="1" customWidth="1"/>
    <col min="14078" max="14078" width="11.42578125" style="1"/>
    <col min="14079" max="14079" width="21.7109375" style="1" customWidth="1"/>
    <col min="14080" max="14332" width="11.42578125" style="1"/>
    <col min="14333" max="14333" width="52.85546875" style="1" bestFit="1" customWidth="1"/>
    <col min="14334" max="14334" width="11.42578125" style="1"/>
    <col min="14335" max="14335" width="21.7109375" style="1" customWidth="1"/>
    <col min="14336" max="14588" width="11.42578125" style="1"/>
    <col min="14589" max="14589" width="52.85546875" style="1" bestFit="1" customWidth="1"/>
    <col min="14590" max="14590" width="11.42578125" style="1"/>
    <col min="14591" max="14591" width="21.7109375" style="1" customWidth="1"/>
    <col min="14592" max="14844" width="11.42578125" style="1"/>
    <col min="14845" max="14845" width="52.85546875" style="1" bestFit="1" customWidth="1"/>
    <col min="14846" max="14846" width="11.42578125" style="1"/>
    <col min="14847" max="14847" width="21.7109375" style="1" customWidth="1"/>
    <col min="14848" max="15100" width="11.42578125" style="1"/>
    <col min="15101" max="15101" width="52.85546875" style="1" bestFit="1" customWidth="1"/>
    <col min="15102" max="15102" width="11.42578125" style="1"/>
    <col min="15103" max="15103" width="21.7109375" style="1" customWidth="1"/>
    <col min="15104" max="15356" width="11.42578125" style="1"/>
    <col min="15357" max="15357" width="52.85546875" style="1" bestFit="1" customWidth="1"/>
    <col min="15358" max="15358" width="11.42578125" style="1"/>
    <col min="15359" max="15359" width="21.7109375" style="1" customWidth="1"/>
    <col min="15360" max="15612" width="11.42578125" style="1"/>
    <col min="15613" max="15613" width="52.85546875" style="1" bestFit="1" customWidth="1"/>
    <col min="15614" max="15614" width="11.42578125" style="1"/>
    <col min="15615" max="15615" width="21.7109375" style="1" customWidth="1"/>
    <col min="15616" max="15868" width="11.42578125" style="1"/>
    <col min="15869" max="15869" width="52.85546875" style="1" bestFit="1" customWidth="1"/>
    <col min="15870" max="15870" width="11.42578125" style="1"/>
    <col min="15871" max="15871" width="21.7109375" style="1" customWidth="1"/>
    <col min="15872" max="16124" width="11.42578125" style="1"/>
    <col min="16125" max="16125" width="52.85546875" style="1" bestFit="1" customWidth="1"/>
    <col min="16126" max="16126" width="11.42578125" style="1"/>
    <col min="16127" max="16127" width="21.7109375" style="1" customWidth="1"/>
    <col min="16128" max="16384" width="11.42578125" style="1"/>
  </cols>
  <sheetData>
    <row r="2" spans="1:11" x14ac:dyDescent="0.3">
      <c r="F2" s="32" t="s">
        <v>0</v>
      </c>
      <c r="G2" s="33"/>
      <c r="H2" s="33"/>
      <c r="I2" s="33"/>
      <c r="J2" s="33"/>
      <c r="K2" s="34"/>
    </row>
    <row r="3" spans="1:11" ht="14.25" customHeight="1" x14ac:dyDescent="0.3">
      <c r="A3" s="2"/>
      <c r="B3" s="2"/>
      <c r="C3" s="35" t="s">
        <v>1</v>
      </c>
      <c r="D3" s="35"/>
      <c r="E3" s="35"/>
      <c r="F3" s="36" t="s">
        <v>2</v>
      </c>
      <c r="G3" s="37"/>
      <c r="H3" s="36" t="s">
        <v>3</v>
      </c>
      <c r="I3" s="37"/>
      <c r="J3" s="36" t="s">
        <v>4</v>
      </c>
      <c r="K3" s="37"/>
    </row>
    <row r="4" spans="1:11" x14ac:dyDescent="0.3">
      <c r="A4" s="3" t="s">
        <v>5</v>
      </c>
      <c r="B4" s="3" t="s">
        <v>6</v>
      </c>
      <c r="C4" s="3" t="s">
        <v>7</v>
      </c>
      <c r="D4" s="4" t="s">
        <v>8</v>
      </c>
      <c r="E4" s="3" t="s">
        <v>9</v>
      </c>
      <c r="F4" s="3" t="s">
        <v>10</v>
      </c>
      <c r="G4" s="3" t="s">
        <v>11</v>
      </c>
      <c r="H4" s="3" t="s">
        <v>10</v>
      </c>
      <c r="I4" s="3" t="s">
        <v>11</v>
      </c>
      <c r="J4" s="3" t="s">
        <v>10</v>
      </c>
      <c r="K4" s="3" t="s">
        <v>11</v>
      </c>
    </row>
    <row r="5" spans="1:11" x14ac:dyDescent="0.3">
      <c r="A5" s="5">
        <v>1</v>
      </c>
      <c r="B5" s="29" t="s">
        <v>12</v>
      </c>
      <c r="C5" s="19" t="s">
        <v>13</v>
      </c>
      <c r="D5" s="6">
        <v>464</v>
      </c>
      <c r="E5" s="24" t="s">
        <v>14</v>
      </c>
      <c r="F5" s="24">
        <v>5</v>
      </c>
      <c r="G5" s="24">
        <v>1</v>
      </c>
      <c r="H5" s="24">
        <v>4</v>
      </c>
      <c r="I5" s="24">
        <v>1</v>
      </c>
      <c r="J5" s="24">
        <v>4</v>
      </c>
      <c r="K5" s="24">
        <v>1</v>
      </c>
    </row>
    <row r="6" spans="1:11" x14ac:dyDescent="0.3">
      <c r="A6" s="5">
        <v>2</v>
      </c>
      <c r="B6" s="31"/>
      <c r="C6" s="19"/>
      <c r="D6" s="6">
        <v>464</v>
      </c>
      <c r="E6" s="26"/>
      <c r="F6" s="26"/>
      <c r="G6" s="26"/>
      <c r="H6" s="26"/>
      <c r="I6" s="26"/>
      <c r="J6" s="26"/>
      <c r="K6" s="26"/>
    </row>
    <row r="7" spans="1:11" x14ac:dyDescent="0.3">
      <c r="A7" s="5">
        <v>3</v>
      </c>
      <c r="B7" s="29" t="s">
        <v>12</v>
      </c>
      <c r="C7" s="19"/>
      <c r="D7" s="6">
        <v>464</v>
      </c>
      <c r="E7" s="24" t="s">
        <v>15</v>
      </c>
      <c r="F7" s="24">
        <v>6</v>
      </c>
      <c r="G7" s="24">
        <v>1</v>
      </c>
      <c r="H7" s="24">
        <v>4</v>
      </c>
      <c r="I7" s="24">
        <v>1</v>
      </c>
      <c r="J7" s="24">
        <v>4</v>
      </c>
      <c r="K7" s="24">
        <v>1</v>
      </c>
    </row>
    <row r="8" spans="1:11" x14ac:dyDescent="0.3">
      <c r="A8" s="5">
        <v>4</v>
      </c>
      <c r="B8" s="31"/>
      <c r="C8" s="19"/>
      <c r="D8" s="6">
        <v>464</v>
      </c>
      <c r="E8" s="26"/>
      <c r="F8" s="26"/>
      <c r="G8" s="26"/>
      <c r="H8" s="26"/>
      <c r="I8" s="26"/>
      <c r="J8" s="26"/>
      <c r="K8" s="26"/>
    </row>
    <row r="9" spans="1:11" x14ac:dyDescent="0.3">
      <c r="A9" s="7">
        <v>5</v>
      </c>
      <c r="B9" s="28" t="s">
        <v>12</v>
      </c>
      <c r="C9" s="19"/>
      <c r="D9" s="6">
        <v>464</v>
      </c>
      <c r="E9" s="19" t="s">
        <v>16</v>
      </c>
      <c r="F9" s="24">
        <v>6</v>
      </c>
      <c r="G9" s="24">
        <v>1</v>
      </c>
      <c r="H9" s="24">
        <v>5</v>
      </c>
      <c r="I9" s="24">
        <v>1</v>
      </c>
      <c r="J9" s="24">
        <v>5</v>
      </c>
      <c r="K9" s="24">
        <v>1</v>
      </c>
    </row>
    <row r="10" spans="1:11" x14ac:dyDescent="0.3">
      <c r="A10" s="8">
        <v>6</v>
      </c>
      <c r="B10" s="28"/>
      <c r="C10" s="19"/>
      <c r="D10" s="6">
        <v>464</v>
      </c>
      <c r="E10" s="19"/>
      <c r="F10" s="26"/>
      <c r="G10" s="26"/>
      <c r="H10" s="26"/>
      <c r="I10" s="26"/>
      <c r="J10" s="26"/>
      <c r="K10" s="26"/>
    </row>
    <row r="11" spans="1:11" x14ac:dyDescent="0.3">
      <c r="A11" s="5">
        <v>7</v>
      </c>
      <c r="B11" s="28" t="s">
        <v>12</v>
      </c>
      <c r="C11" s="24" t="s">
        <v>17</v>
      </c>
      <c r="D11" s="5">
        <v>566</v>
      </c>
      <c r="E11" s="19" t="s">
        <v>18</v>
      </c>
      <c r="F11" s="24">
        <v>5</v>
      </c>
      <c r="G11" s="24">
        <v>1</v>
      </c>
      <c r="H11" s="24">
        <v>4</v>
      </c>
      <c r="I11" s="24">
        <v>1</v>
      </c>
      <c r="J11" s="24">
        <v>4</v>
      </c>
      <c r="K11" s="24">
        <v>1</v>
      </c>
    </row>
    <row r="12" spans="1:11" x14ac:dyDescent="0.3">
      <c r="A12" s="5">
        <v>8</v>
      </c>
      <c r="B12" s="28"/>
      <c r="C12" s="25"/>
      <c r="D12" s="5">
        <v>566</v>
      </c>
      <c r="E12" s="19"/>
      <c r="F12" s="26"/>
      <c r="G12" s="26"/>
      <c r="H12" s="26"/>
      <c r="I12" s="26"/>
      <c r="J12" s="26"/>
      <c r="K12" s="26"/>
    </row>
    <row r="13" spans="1:11" x14ac:dyDescent="0.3">
      <c r="A13" s="5">
        <v>9</v>
      </c>
      <c r="B13" s="5" t="s">
        <v>19</v>
      </c>
      <c r="C13" s="25"/>
      <c r="D13" s="5">
        <v>566</v>
      </c>
      <c r="E13" s="9" t="s">
        <v>20</v>
      </c>
      <c r="F13" s="9">
        <v>3</v>
      </c>
      <c r="G13" s="9">
        <v>1</v>
      </c>
      <c r="H13" s="9">
        <v>3</v>
      </c>
      <c r="I13" s="9">
        <v>1</v>
      </c>
      <c r="J13" s="9">
        <v>2</v>
      </c>
      <c r="K13" s="9">
        <v>1</v>
      </c>
    </row>
    <row r="14" spans="1:11" x14ac:dyDescent="0.3">
      <c r="A14" s="5" t="s">
        <v>21</v>
      </c>
      <c r="B14" s="5" t="s">
        <v>22</v>
      </c>
      <c r="C14" s="26"/>
      <c r="D14" s="6">
        <v>100</v>
      </c>
      <c r="E14" s="9" t="s">
        <v>23</v>
      </c>
      <c r="F14" s="9">
        <v>2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</row>
    <row r="15" spans="1:11" ht="15" customHeight="1" x14ac:dyDescent="0.3">
      <c r="A15" s="5">
        <v>10</v>
      </c>
      <c r="B15" s="28" t="s">
        <v>12</v>
      </c>
      <c r="C15" s="24" t="s">
        <v>24</v>
      </c>
      <c r="D15" s="6">
        <v>540</v>
      </c>
      <c r="E15" s="19" t="s">
        <v>25</v>
      </c>
      <c r="F15" s="19">
        <v>6</v>
      </c>
      <c r="G15" s="19">
        <v>1</v>
      </c>
      <c r="H15" s="19">
        <v>5</v>
      </c>
      <c r="I15" s="19">
        <v>1</v>
      </c>
      <c r="J15" s="19">
        <v>4</v>
      </c>
      <c r="K15" s="19">
        <v>1</v>
      </c>
    </row>
    <row r="16" spans="1:11" x14ac:dyDescent="0.3">
      <c r="A16" s="7">
        <v>11</v>
      </c>
      <c r="B16" s="28"/>
      <c r="C16" s="25"/>
      <c r="D16" s="5">
        <v>540</v>
      </c>
      <c r="E16" s="19"/>
      <c r="F16" s="19"/>
      <c r="G16" s="19"/>
      <c r="H16" s="19"/>
      <c r="I16" s="19"/>
      <c r="J16" s="19"/>
      <c r="K16" s="19"/>
    </row>
    <row r="17" spans="1:11" x14ac:dyDescent="0.3">
      <c r="A17" s="7">
        <v>12</v>
      </c>
      <c r="B17" s="29" t="s">
        <v>12</v>
      </c>
      <c r="C17" s="25"/>
      <c r="D17" s="5">
        <v>540</v>
      </c>
      <c r="E17" s="24" t="s">
        <v>26</v>
      </c>
      <c r="F17" s="24">
        <v>6</v>
      </c>
      <c r="G17" s="24">
        <v>1</v>
      </c>
      <c r="H17" s="24">
        <v>5</v>
      </c>
      <c r="I17" s="24">
        <v>1</v>
      </c>
      <c r="J17" s="24">
        <v>4</v>
      </c>
      <c r="K17" s="24">
        <v>1</v>
      </c>
    </row>
    <row r="18" spans="1:11" x14ac:dyDescent="0.3">
      <c r="A18" s="6">
        <v>13</v>
      </c>
      <c r="B18" s="30"/>
      <c r="C18" s="25"/>
      <c r="D18" s="6">
        <v>540</v>
      </c>
      <c r="E18" s="25"/>
      <c r="F18" s="25"/>
      <c r="G18" s="25"/>
      <c r="H18" s="25"/>
      <c r="I18" s="25"/>
      <c r="J18" s="25"/>
      <c r="K18" s="25"/>
    </row>
    <row r="19" spans="1:11" ht="28.5" x14ac:dyDescent="0.3">
      <c r="A19" s="6">
        <v>14</v>
      </c>
      <c r="B19" s="6" t="s">
        <v>19</v>
      </c>
      <c r="C19" s="25"/>
      <c r="D19" s="6">
        <v>540</v>
      </c>
      <c r="E19" s="10" t="s">
        <v>27</v>
      </c>
      <c r="F19" s="10">
        <v>4</v>
      </c>
      <c r="G19" s="10">
        <v>1</v>
      </c>
      <c r="H19" s="10">
        <v>4</v>
      </c>
      <c r="I19" s="10">
        <v>1</v>
      </c>
      <c r="J19" s="10">
        <v>3</v>
      </c>
      <c r="K19" s="10">
        <v>1</v>
      </c>
    </row>
    <row r="20" spans="1:11" x14ac:dyDescent="0.3">
      <c r="A20" s="6" t="s">
        <v>28</v>
      </c>
      <c r="B20" s="6" t="s">
        <v>22</v>
      </c>
      <c r="C20" s="25"/>
      <c r="D20" s="6">
        <v>340</v>
      </c>
      <c r="E20" s="10" t="s">
        <v>29</v>
      </c>
      <c r="F20" s="11">
        <v>5</v>
      </c>
      <c r="G20" s="11">
        <v>1</v>
      </c>
      <c r="H20" s="11">
        <v>4</v>
      </c>
      <c r="I20" s="11">
        <v>1</v>
      </c>
      <c r="J20" s="11"/>
      <c r="K20" s="11"/>
    </row>
    <row r="21" spans="1:11" x14ac:dyDescent="0.3">
      <c r="A21" s="6" t="s">
        <v>30</v>
      </c>
      <c r="B21" s="6" t="s">
        <v>22</v>
      </c>
      <c r="C21" s="25"/>
      <c r="D21" s="6">
        <v>150</v>
      </c>
      <c r="E21" s="10" t="s">
        <v>31</v>
      </c>
      <c r="F21" s="11">
        <v>3</v>
      </c>
      <c r="G21" s="11">
        <v>1</v>
      </c>
      <c r="H21" s="11">
        <v>2</v>
      </c>
      <c r="I21" s="11">
        <v>1</v>
      </c>
      <c r="J21" s="11"/>
      <c r="K21" s="11"/>
    </row>
    <row r="22" spans="1:11" x14ac:dyDescent="0.3">
      <c r="A22" s="6" t="s">
        <v>32</v>
      </c>
      <c r="B22" s="6" t="s">
        <v>22</v>
      </c>
      <c r="C22" s="25"/>
      <c r="D22" s="6">
        <v>150</v>
      </c>
      <c r="E22" s="10" t="s">
        <v>33</v>
      </c>
      <c r="F22" s="11">
        <v>3</v>
      </c>
      <c r="G22" s="11">
        <v>1</v>
      </c>
      <c r="H22" s="11">
        <v>2</v>
      </c>
      <c r="I22" s="11">
        <v>1</v>
      </c>
      <c r="J22" s="11"/>
      <c r="K22" s="11"/>
    </row>
    <row r="23" spans="1:11" x14ac:dyDescent="0.3">
      <c r="A23" s="6" t="s">
        <v>34</v>
      </c>
      <c r="B23" s="6" t="s">
        <v>22</v>
      </c>
      <c r="C23" s="26"/>
      <c r="D23" s="6">
        <v>150</v>
      </c>
      <c r="E23" s="10" t="s">
        <v>35</v>
      </c>
      <c r="F23" s="11">
        <v>3</v>
      </c>
      <c r="G23" s="11">
        <v>1</v>
      </c>
      <c r="H23" s="11">
        <v>2</v>
      </c>
      <c r="I23" s="11">
        <v>1</v>
      </c>
      <c r="J23" s="11"/>
      <c r="K23" s="11"/>
    </row>
    <row r="24" spans="1:11" x14ac:dyDescent="0.3">
      <c r="A24" s="6" t="s">
        <v>36</v>
      </c>
      <c r="B24" s="6" t="s">
        <v>22</v>
      </c>
      <c r="C24" s="24" t="s">
        <v>37</v>
      </c>
      <c r="D24" s="6">
        <v>150</v>
      </c>
      <c r="E24" s="10" t="s">
        <v>38</v>
      </c>
      <c r="F24" s="11">
        <v>3</v>
      </c>
      <c r="G24" s="11">
        <v>1</v>
      </c>
      <c r="H24" s="11">
        <v>2</v>
      </c>
      <c r="I24" s="11">
        <v>1</v>
      </c>
      <c r="J24" s="11"/>
      <c r="K24" s="11"/>
    </row>
    <row r="25" spans="1:11" x14ac:dyDescent="0.3">
      <c r="A25" s="5">
        <v>15</v>
      </c>
      <c r="B25" s="28" t="s">
        <v>12</v>
      </c>
      <c r="C25" s="25"/>
      <c r="D25" s="5">
        <v>566</v>
      </c>
      <c r="E25" s="19" t="s">
        <v>39</v>
      </c>
      <c r="F25" s="19">
        <v>6</v>
      </c>
      <c r="G25" s="19">
        <v>1</v>
      </c>
      <c r="H25" s="19">
        <v>4</v>
      </c>
      <c r="I25" s="19">
        <v>1</v>
      </c>
      <c r="J25" s="19">
        <v>3</v>
      </c>
      <c r="K25" s="19">
        <v>1</v>
      </c>
    </row>
    <row r="26" spans="1:11" x14ac:dyDescent="0.3">
      <c r="A26" s="5">
        <v>16</v>
      </c>
      <c r="B26" s="28"/>
      <c r="C26" s="26"/>
      <c r="D26" s="5">
        <v>566</v>
      </c>
      <c r="E26" s="19"/>
      <c r="F26" s="19"/>
      <c r="G26" s="19"/>
      <c r="H26" s="19"/>
      <c r="I26" s="19"/>
      <c r="J26" s="19"/>
      <c r="K26" s="19"/>
    </row>
    <row r="27" spans="1:11" x14ac:dyDescent="0.3">
      <c r="A27" s="7">
        <v>18</v>
      </c>
      <c r="B27" s="28" t="s">
        <v>12</v>
      </c>
      <c r="C27" s="24" t="s">
        <v>40</v>
      </c>
      <c r="D27" s="5">
        <v>464</v>
      </c>
      <c r="E27" s="19" t="s">
        <v>41</v>
      </c>
      <c r="F27" s="19">
        <v>4</v>
      </c>
      <c r="G27" s="19">
        <v>1</v>
      </c>
      <c r="H27" s="19">
        <v>3</v>
      </c>
      <c r="I27" s="19">
        <v>1</v>
      </c>
      <c r="J27" s="19">
        <v>3</v>
      </c>
      <c r="K27" s="19">
        <v>1</v>
      </c>
    </row>
    <row r="28" spans="1:11" x14ac:dyDescent="0.3">
      <c r="A28" s="5">
        <v>19</v>
      </c>
      <c r="B28" s="28"/>
      <c r="C28" s="25"/>
      <c r="D28" s="6">
        <v>464</v>
      </c>
      <c r="E28" s="19"/>
      <c r="F28" s="19"/>
      <c r="G28" s="19"/>
      <c r="H28" s="19"/>
      <c r="I28" s="19"/>
      <c r="J28" s="19"/>
      <c r="K28" s="19"/>
    </row>
    <row r="29" spans="1:11" x14ac:dyDescent="0.3">
      <c r="A29" s="7">
        <v>20</v>
      </c>
      <c r="B29" s="28" t="s">
        <v>12</v>
      </c>
      <c r="C29" s="25"/>
      <c r="D29" s="5">
        <v>464</v>
      </c>
      <c r="E29" s="19" t="s">
        <v>42</v>
      </c>
      <c r="F29" s="19">
        <v>4</v>
      </c>
      <c r="G29" s="19">
        <v>1</v>
      </c>
      <c r="H29" s="19">
        <v>3</v>
      </c>
      <c r="I29" s="19">
        <v>1</v>
      </c>
      <c r="J29" s="19">
        <v>3</v>
      </c>
      <c r="K29" s="19">
        <v>1</v>
      </c>
    </row>
    <row r="30" spans="1:11" x14ac:dyDescent="0.3">
      <c r="A30" s="7">
        <v>21</v>
      </c>
      <c r="B30" s="28"/>
      <c r="C30" s="25"/>
      <c r="D30" s="5">
        <v>464</v>
      </c>
      <c r="E30" s="19"/>
      <c r="F30" s="19"/>
      <c r="G30" s="19"/>
      <c r="H30" s="19"/>
      <c r="I30" s="19"/>
      <c r="J30" s="19"/>
      <c r="K30" s="19"/>
    </row>
    <row r="31" spans="1:11" x14ac:dyDescent="0.3">
      <c r="A31" s="5">
        <v>22</v>
      </c>
      <c r="B31" s="28" t="s">
        <v>12</v>
      </c>
      <c r="C31" s="25"/>
      <c r="D31" s="5">
        <v>464</v>
      </c>
      <c r="E31" s="19" t="s">
        <v>43</v>
      </c>
      <c r="F31" s="19">
        <v>4</v>
      </c>
      <c r="G31" s="19">
        <v>1</v>
      </c>
      <c r="H31" s="19">
        <v>3</v>
      </c>
      <c r="I31" s="19">
        <v>1</v>
      </c>
      <c r="J31" s="19">
        <v>3</v>
      </c>
      <c r="K31" s="19">
        <v>1</v>
      </c>
    </row>
    <row r="32" spans="1:11" x14ac:dyDescent="0.3">
      <c r="A32" s="7">
        <v>23</v>
      </c>
      <c r="B32" s="28"/>
      <c r="C32" s="26"/>
      <c r="D32" s="5">
        <v>464</v>
      </c>
      <c r="E32" s="19"/>
      <c r="F32" s="19"/>
      <c r="G32" s="19"/>
      <c r="H32" s="19"/>
      <c r="I32" s="19"/>
      <c r="J32" s="19"/>
      <c r="K32" s="19"/>
    </row>
    <row r="33" spans="1:11" x14ac:dyDescent="0.3">
      <c r="A33" s="7">
        <v>24</v>
      </c>
      <c r="B33" s="27" t="s">
        <v>12</v>
      </c>
      <c r="C33" s="24" t="s">
        <v>44</v>
      </c>
      <c r="D33" s="5">
        <v>464</v>
      </c>
      <c r="E33" s="19" t="s">
        <v>45</v>
      </c>
      <c r="F33" s="19">
        <v>4</v>
      </c>
      <c r="G33" s="19">
        <v>1</v>
      </c>
      <c r="H33" s="19">
        <v>3</v>
      </c>
      <c r="I33" s="19">
        <v>1</v>
      </c>
      <c r="J33" s="19">
        <v>3</v>
      </c>
      <c r="K33" s="19">
        <v>1</v>
      </c>
    </row>
    <row r="34" spans="1:11" x14ac:dyDescent="0.3">
      <c r="A34" s="5">
        <v>25</v>
      </c>
      <c r="B34" s="27"/>
      <c r="C34" s="25"/>
      <c r="D34" s="5">
        <v>464</v>
      </c>
      <c r="E34" s="19"/>
      <c r="F34" s="19"/>
      <c r="G34" s="19"/>
      <c r="H34" s="19"/>
      <c r="I34" s="19"/>
      <c r="J34" s="19"/>
      <c r="K34" s="19"/>
    </row>
    <row r="35" spans="1:11" x14ac:dyDescent="0.3">
      <c r="A35" s="7">
        <v>26</v>
      </c>
      <c r="B35" s="27" t="s">
        <v>12</v>
      </c>
      <c r="C35" s="25"/>
      <c r="D35" s="5">
        <v>464</v>
      </c>
      <c r="E35" s="19" t="s">
        <v>46</v>
      </c>
      <c r="F35" s="19">
        <v>4</v>
      </c>
      <c r="G35" s="19">
        <v>1</v>
      </c>
      <c r="H35" s="19">
        <v>3</v>
      </c>
      <c r="I35" s="19">
        <v>1</v>
      </c>
      <c r="J35" s="19">
        <v>3</v>
      </c>
      <c r="K35" s="19">
        <v>1</v>
      </c>
    </row>
    <row r="36" spans="1:11" x14ac:dyDescent="0.3">
      <c r="A36" s="7">
        <v>27</v>
      </c>
      <c r="B36" s="27"/>
      <c r="C36" s="25"/>
      <c r="D36" s="5">
        <v>464</v>
      </c>
      <c r="E36" s="19"/>
      <c r="F36" s="19"/>
      <c r="G36" s="19"/>
      <c r="H36" s="19"/>
      <c r="I36" s="19"/>
      <c r="J36" s="19"/>
      <c r="K36" s="19"/>
    </row>
    <row r="37" spans="1:11" x14ac:dyDescent="0.3">
      <c r="A37" s="5">
        <v>28</v>
      </c>
      <c r="B37" s="27" t="s">
        <v>12</v>
      </c>
      <c r="C37" s="25"/>
      <c r="D37" s="5">
        <v>464</v>
      </c>
      <c r="E37" s="19" t="s">
        <v>47</v>
      </c>
      <c r="F37" s="19">
        <v>4</v>
      </c>
      <c r="G37" s="19">
        <v>1</v>
      </c>
      <c r="H37" s="19">
        <v>3</v>
      </c>
      <c r="I37" s="19">
        <v>1</v>
      </c>
      <c r="J37" s="19">
        <v>3</v>
      </c>
      <c r="K37" s="19">
        <v>1</v>
      </c>
    </row>
    <row r="38" spans="1:11" x14ac:dyDescent="0.3">
      <c r="A38" s="7">
        <v>29</v>
      </c>
      <c r="B38" s="27"/>
      <c r="C38" s="25"/>
      <c r="D38" s="5">
        <v>464</v>
      </c>
      <c r="E38" s="19"/>
      <c r="F38" s="19"/>
      <c r="G38" s="19"/>
      <c r="H38" s="19"/>
      <c r="I38" s="19"/>
      <c r="J38" s="19"/>
      <c r="K38" s="19"/>
    </row>
    <row r="39" spans="1:11" x14ac:dyDescent="0.3">
      <c r="A39" s="7">
        <v>30</v>
      </c>
      <c r="B39" s="27" t="s">
        <v>12</v>
      </c>
      <c r="C39" s="25"/>
      <c r="D39" s="5">
        <v>464</v>
      </c>
      <c r="E39" s="19" t="s">
        <v>48</v>
      </c>
      <c r="F39" s="19">
        <v>4</v>
      </c>
      <c r="G39" s="19">
        <v>1</v>
      </c>
      <c r="H39" s="19">
        <v>3</v>
      </c>
      <c r="I39" s="19">
        <v>1</v>
      </c>
      <c r="J39" s="19">
        <v>3</v>
      </c>
      <c r="K39" s="19">
        <v>1</v>
      </c>
    </row>
    <row r="40" spans="1:11" x14ac:dyDescent="0.3">
      <c r="A40" s="5">
        <v>31</v>
      </c>
      <c r="B40" s="27"/>
      <c r="C40" s="25"/>
      <c r="D40" s="5">
        <v>464</v>
      </c>
      <c r="E40" s="19"/>
      <c r="F40" s="19"/>
      <c r="G40" s="19"/>
      <c r="H40" s="19"/>
      <c r="I40" s="19"/>
      <c r="J40" s="19"/>
      <c r="K40" s="19"/>
    </row>
    <row r="41" spans="1:11" x14ac:dyDescent="0.3">
      <c r="A41" s="7">
        <v>32</v>
      </c>
      <c r="B41" s="27" t="s">
        <v>49</v>
      </c>
      <c r="C41" s="25"/>
      <c r="D41" s="5">
        <v>464</v>
      </c>
      <c r="E41" s="19" t="s">
        <v>50</v>
      </c>
      <c r="F41" s="19">
        <v>6</v>
      </c>
      <c r="G41" s="19">
        <v>1</v>
      </c>
      <c r="H41" s="19">
        <v>4</v>
      </c>
      <c r="I41" s="19">
        <v>1</v>
      </c>
      <c r="J41" s="19">
        <v>4</v>
      </c>
      <c r="K41" s="19">
        <v>1</v>
      </c>
    </row>
    <row r="42" spans="1:11" x14ac:dyDescent="0.3">
      <c r="A42" s="7">
        <v>33</v>
      </c>
      <c r="B42" s="27"/>
      <c r="C42" s="25"/>
      <c r="D42" s="5">
        <v>464</v>
      </c>
      <c r="E42" s="19"/>
      <c r="F42" s="19"/>
      <c r="G42" s="19"/>
      <c r="H42" s="19"/>
      <c r="I42" s="19"/>
      <c r="J42" s="19"/>
      <c r="K42" s="19"/>
    </row>
    <row r="43" spans="1:11" x14ac:dyDescent="0.3">
      <c r="A43" s="5">
        <v>34</v>
      </c>
      <c r="B43" s="27"/>
      <c r="C43" s="25"/>
      <c r="D43" s="5">
        <v>464</v>
      </c>
      <c r="E43" s="19"/>
      <c r="F43" s="19"/>
      <c r="G43" s="19"/>
      <c r="H43" s="19"/>
      <c r="I43" s="19"/>
      <c r="J43" s="19"/>
      <c r="K43" s="19"/>
    </row>
    <row r="44" spans="1:11" x14ac:dyDescent="0.3">
      <c r="A44" s="7">
        <v>35</v>
      </c>
      <c r="B44" s="21" t="s">
        <v>51</v>
      </c>
      <c r="C44" s="25"/>
      <c r="D44" s="5">
        <v>464</v>
      </c>
      <c r="E44" s="24" t="s">
        <v>52</v>
      </c>
      <c r="F44" s="20">
        <v>14</v>
      </c>
      <c r="G44" s="20">
        <v>3</v>
      </c>
      <c r="H44" s="20">
        <v>11</v>
      </c>
      <c r="I44" s="20">
        <v>3</v>
      </c>
      <c r="J44" s="20">
        <v>11</v>
      </c>
      <c r="K44" s="20">
        <v>3</v>
      </c>
    </row>
    <row r="45" spans="1:11" x14ac:dyDescent="0.3">
      <c r="A45" s="7">
        <v>36</v>
      </c>
      <c r="B45" s="22"/>
      <c r="C45" s="25"/>
      <c r="D45" s="5">
        <v>464</v>
      </c>
      <c r="E45" s="25"/>
      <c r="F45" s="20"/>
      <c r="G45" s="20"/>
      <c r="H45" s="20"/>
      <c r="I45" s="20"/>
      <c r="J45" s="20"/>
      <c r="K45" s="20"/>
    </row>
    <row r="46" spans="1:11" x14ac:dyDescent="0.3">
      <c r="A46" s="5">
        <v>37</v>
      </c>
      <c r="B46" s="22"/>
      <c r="C46" s="25"/>
      <c r="D46" s="5">
        <v>464</v>
      </c>
      <c r="E46" s="25"/>
      <c r="F46" s="20"/>
      <c r="G46" s="20"/>
      <c r="H46" s="20"/>
      <c r="I46" s="20"/>
      <c r="J46" s="20"/>
      <c r="K46" s="20"/>
    </row>
    <row r="47" spans="1:11" x14ac:dyDescent="0.3">
      <c r="A47" s="7">
        <v>38</v>
      </c>
      <c r="B47" s="22"/>
      <c r="C47" s="25"/>
      <c r="D47" s="5">
        <v>464</v>
      </c>
      <c r="E47" s="25"/>
      <c r="F47" s="20"/>
      <c r="G47" s="20"/>
      <c r="H47" s="20"/>
      <c r="I47" s="20"/>
      <c r="J47" s="20"/>
      <c r="K47" s="20"/>
    </row>
    <row r="48" spans="1:11" x14ac:dyDescent="0.3">
      <c r="A48" s="7">
        <v>39</v>
      </c>
      <c r="B48" s="23"/>
      <c r="C48" s="26"/>
      <c r="D48" s="5">
        <v>464</v>
      </c>
      <c r="E48" s="26"/>
      <c r="F48" s="20"/>
      <c r="G48" s="20"/>
      <c r="H48" s="20"/>
      <c r="I48" s="20"/>
      <c r="J48" s="20"/>
      <c r="K48" s="20"/>
    </row>
    <row r="49" spans="1:11" x14ac:dyDescent="0.3">
      <c r="A49" s="7" t="s">
        <v>53</v>
      </c>
      <c r="B49" s="11" t="s">
        <v>22</v>
      </c>
      <c r="C49" s="19" t="s">
        <v>54</v>
      </c>
      <c r="D49" s="5">
        <v>150</v>
      </c>
      <c r="E49" s="9" t="s">
        <v>55</v>
      </c>
      <c r="F49" s="11">
        <v>3</v>
      </c>
      <c r="G49" s="11">
        <v>1</v>
      </c>
      <c r="H49" s="11">
        <v>2</v>
      </c>
      <c r="I49" s="11">
        <v>1</v>
      </c>
      <c r="J49" s="11"/>
      <c r="K49" s="11"/>
    </row>
    <row r="50" spans="1:11" x14ac:dyDescent="0.3">
      <c r="A50" s="5">
        <v>40</v>
      </c>
      <c r="B50" s="5" t="s">
        <v>19</v>
      </c>
      <c r="C50" s="19"/>
      <c r="D50" s="5">
        <v>464</v>
      </c>
      <c r="E50" s="9" t="s">
        <v>56</v>
      </c>
      <c r="F50" s="11">
        <v>3</v>
      </c>
      <c r="G50" s="11">
        <v>1</v>
      </c>
      <c r="H50" s="11">
        <v>2</v>
      </c>
      <c r="I50" s="11">
        <v>1</v>
      </c>
      <c r="J50" s="11">
        <v>2</v>
      </c>
      <c r="K50" s="11">
        <v>1</v>
      </c>
    </row>
    <row r="51" spans="1:11" x14ac:dyDescent="0.3">
      <c r="A51" s="12"/>
      <c r="B51" s="12"/>
      <c r="C51" s="12"/>
      <c r="D51" s="13">
        <f>SUM(D5:D50)</f>
        <v>20176</v>
      </c>
      <c r="E51" s="12"/>
    </row>
    <row r="52" spans="1:11" x14ac:dyDescent="0.3">
      <c r="A52" s="12"/>
      <c r="B52" s="12"/>
      <c r="C52" s="12"/>
      <c r="D52" s="12"/>
      <c r="E52" s="12"/>
    </row>
  </sheetData>
  <mergeCells count="140">
    <mergeCell ref="I5:I6"/>
    <mergeCell ref="J5:J6"/>
    <mergeCell ref="K5:K6"/>
    <mergeCell ref="B5:B6"/>
    <mergeCell ref="C5:C10"/>
    <mergeCell ref="E5:E6"/>
    <mergeCell ref="F2:K2"/>
    <mergeCell ref="C3:E3"/>
    <mergeCell ref="F3:G3"/>
    <mergeCell ref="H3:I3"/>
    <mergeCell ref="J3:K3"/>
    <mergeCell ref="B9:B10"/>
    <mergeCell ref="E9:E10"/>
    <mergeCell ref="B7:B8"/>
    <mergeCell ref="E7:E8"/>
    <mergeCell ref="F7:F8"/>
    <mergeCell ref="G7:G8"/>
    <mergeCell ref="H7:H8"/>
    <mergeCell ref="F5:F6"/>
    <mergeCell ref="G5:G6"/>
    <mergeCell ref="H5:H6"/>
    <mergeCell ref="F9:F10"/>
    <mergeCell ref="G9:G10"/>
    <mergeCell ref="H9:H10"/>
    <mergeCell ref="I9:I10"/>
    <mergeCell ref="J9:J10"/>
    <mergeCell ref="K9:K10"/>
    <mergeCell ref="I7:I8"/>
    <mergeCell ref="J7:J8"/>
    <mergeCell ref="K7:K8"/>
    <mergeCell ref="H11:H12"/>
    <mergeCell ref="I11:I12"/>
    <mergeCell ref="J11:J12"/>
    <mergeCell ref="K11:K12"/>
    <mergeCell ref="B11:B12"/>
    <mergeCell ref="C11:C14"/>
    <mergeCell ref="E11:E12"/>
    <mergeCell ref="F11:F12"/>
    <mergeCell ref="G11:G12"/>
    <mergeCell ref="F15:F16"/>
    <mergeCell ref="G15:G16"/>
    <mergeCell ref="H15:H16"/>
    <mergeCell ref="I15:I16"/>
    <mergeCell ref="J15:J16"/>
    <mergeCell ref="K15:K16"/>
    <mergeCell ref="B15:B16"/>
    <mergeCell ref="C15:C23"/>
    <mergeCell ref="E15:E16"/>
    <mergeCell ref="I17:I18"/>
    <mergeCell ref="J17:J18"/>
    <mergeCell ref="K17:K18"/>
    <mergeCell ref="C24:C26"/>
    <mergeCell ref="G25:G26"/>
    <mergeCell ref="H25:H26"/>
    <mergeCell ref="I25:I26"/>
    <mergeCell ref="J25:J26"/>
    <mergeCell ref="B17:B18"/>
    <mergeCell ref="E17:E18"/>
    <mergeCell ref="F17:F18"/>
    <mergeCell ref="G17:G18"/>
    <mergeCell ref="H17:H18"/>
    <mergeCell ref="G27:G28"/>
    <mergeCell ref="H27:H28"/>
    <mergeCell ref="I27:I28"/>
    <mergeCell ref="J27:J28"/>
    <mergeCell ref="K27:K28"/>
    <mergeCell ref="K25:K26"/>
    <mergeCell ref="B27:B28"/>
    <mergeCell ref="C27:C32"/>
    <mergeCell ref="E27:E28"/>
    <mergeCell ref="F27:F28"/>
    <mergeCell ref="B25:B26"/>
    <mergeCell ref="E25:E26"/>
    <mergeCell ref="F25:F26"/>
    <mergeCell ref="I31:I32"/>
    <mergeCell ref="J31:J32"/>
    <mergeCell ref="K31:K32"/>
    <mergeCell ref="J29:J30"/>
    <mergeCell ref="K29:K30"/>
    <mergeCell ref="B31:B32"/>
    <mergeCell ref="E31:E32"/>
    <mergeCell ref="F31:F32"/>
    <mergeCell ref="B29:B30"/>
    <mergeCell ref="E29:E30"/>
    <mergeCell ref="F29:F30"/>
    <mergeCell ref="G29:G30"/>
    <mergeCell ref="H29:H30"/>
    <mergeCell ref="I29:I30"/>
    <mergeCell ref="B35:B36"/>
    <mergeCell ref="E35:E36"/>
    <mergeCell ref="B33:B34"/>
    <mergeCell ref="C33:C48"/>
    <mergeCell ref="E33:E34"/>
    <mergeCell ref="F33:F34"/>
    <mergeCell ref="G33:G34"/>
    <mergeCell ref="H33:H34"/>
    <mergeCell ref="G31:G32"/>
    <mergeCell ref="H31:H32"/>
    <mergeCell ref="F35:F36"/>
    <mergeCell ref="G35:G36"/>
    <mergeCell ref="H35:H36"/>
    <mergeCell ref="I35:I36"/>
    <mergeCell ref="B39:B40"/>
    <mergeCell ref="E39:E40"/>
    <mergeCell ref="B37:B38"/>
    <mergeCell ref="E37:E38"/>
    <mergeCell ref="F37:F38"/>
    <mergeCell ref="G37:G38"/>
    <mergeCell ref="H37:H38"/>
    <mergeCell ref="J35:J36"/>
    <mergeCell ref="K35:K36"/>
    <mergeCell ref="I33:I34"/>
    <mergeCell ref="J33:J34"/>
    <mergeCell ref="K33:K34"/>
    <mergeCell ref="I39:I40"/>
    <mergeCell ref="J39:J40"/>
    <mergeCell ref="K39:K40"/>
    <mergeCell ref="I37:I38"/>
    <mergeCell ref="J37:J38"/>
    <mergeCell ref="K37:K38"/>
    <mergeCell ref="B44:B48"/>
    <mergeCell ref="E44:E48"/>
    <mergeCell ref="B41:B43"/>
    <mergeCell ref="E41:E43"/>
    <mergeCell ref="F41:F43"/>
    <mergeCell ref="G41:G43"/>
    <mergeCell ref="H41:H43"/>
    <mergeCell ref="F39:F40"/>
    <mergeCell ref="G39:G40"/>
    <mergeCell ref="H39:H40"/>
    <mergeCell ref="C49:C50"/>
    <mergeCell ref="F44:F48"/>
    <mergeCell ref="G44:G48"/>
    <mergeCell ref="H44:H48"/>
    <mergeCell ref="I44:I48"/>
    <mergeCell ref="J44:J48"/>
    <mergeCell ref="K44:K48"/>
    <mergeCell ref="I41:I43"/>
    <mergeCell ref="J41:J43"/>
    <mergeCell ref="K41:K4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I2" sqref="A2:XFD2"/>
    </sheetView>
  </sheetViews>
  <sheetFormatPr baseColWidth="10" defaultColWidth="8.85546875" defaultRowHeight="16.5" x14ac:dyDescent="0.3"/>
  <cols>
    <col min="1" max="1" width="5.28515625" style="14" customWidth="1"/>
    <col min="2" max="2" width="10.7109375" style="14" customWidth="1"/>
    <col min="3" max="3" width="14.7109375" style="14" customWidth="1"/>
    <col min="4" max="4" width="34.7109375" style="14" customWidth="1"/>
    <col min="5" max="5" width="19.85546875" style="14" customWidth="1"/>
    <col min="6" max="6" width="9.85546875" style="14" bestFit="1" customWidth="1"/>
    <col min="7" max="7" width="13.85546875" style="14" customWidth="1"/>
    <col min="8" max="8" width="14.28515625" style="14" customWidth="1"/>
    <col min="9" max="16384" width="8.85546875" style="14"/>
  </cols>
  <sheetData>
    <row r="1" spans="1:8" x14ac:dyDescent="0.3">
      <c r="A1" s="47" t="s">
        <v>57</v>
      </c>
      <c r="B1" s="48" t="s">
        <v>58</v>
      </c>
      <c r="C1" s="38" t="s">
        <v>59</v>
      </c>
      <c r="D1" s="38" t="s">
        <v>60</v>
      </c>
      <c r="E1" s="38" t="s">
        <v>61</v>
      </c>
      <c r="F1" s="47" t="s">
        <v>62</v>
      </c>
      <c r="G1" s="47"/>
      <c r="H1" s="47"/>
    </row>
    <row r="2" spans="1:8" ht="20.25" x14ac:dyDescent="0.3">
      <c r="A2" s="47"/>
      <c r="B2" s="48"/>
      <c r="C2" s="38"/>
      <c r="D2" s="38"/>
      <c r="E2" s="38"/>
      <c r="F2" s="49"/>
      <c r="G2" s="49"/>
      <c r="H2" s="49"/>
    </row>
    <row r="3" spans="1:8" x14ac:dyDescent="0.3">
      <c r="A3" s="47"/>
      <c r="B3" s="48"/>
      <c r="C3" s="38"/>
      <c r="D3" s="38"/>
      <c r="E3" s="38"/>
      <c r="F3" s="2" t="s">
        <v>63</v>
      </c>
      <c r="G3" s="2" t="s">
        <v>64</v>
      </c>
      <c r="H3" s="2" t="s">
        <v>65</v>
      </c>
    </row>
    <row r="4" spans="1:8" ht="28.5" x14ac:dyDescent="0.3">
      <c r="A4" s="39" t="s">
        <v>73</v>
      </c>
      <c r="B4" s="41">
        <v>26</v>
      </c>
      <c r="C4" s="41" t="s">
        <v>2</v>
      </c>
      <c r="D4" s="15" t="s">
        <v>66</v>
      </c>
      <c r="E4" s="43" t="s">
        <v>67</v>
      </c>
      <c r="F4" s="16">
        <v>4</v>
      </c>
      <c r="G4" s="16">
        <v>61</v>
      </c>
      <c r="H4" s="17">
        <f>+F4+G4</f>
        <v>65</v>
      </c>
    </row>
    <row r="5" spans="1:8" x14ac:dyDescent="0.3">
      <c r="A5" s="39"/>
      <c r="B5" s="42"/>
      <c r="C5" s="42"/>
      <c r="D5" s="15" t="s">
        <v>68</v>
      </c>
      <c r="E5" s="44"/>
      <c r="F5" s="16"/>
      <c r="G5" s="16">
        <v>28</v>
      </c>
      <c r="H5" s="17">
        <f t="shared" ref="H5:H9" si="0">+F5+G5</f>
        <v>28</v>
      </c>
    </row>
    <row r="6" spans="1:8" x14ac:dyDescent="0.3">
      <c r="A6" s="39"/>
      <c r="B6" s="46">
        <v>27</v>
      </c>
      <c r="C6" s="46" t="s">
        <v>3</v>
      </c>
      <c r="D6" s="15" t="s">
        <v>69</v>
      </c>
      <c r="E6" s="44"/>
      <c r="F6" s="16">
        <v>4</v>
      </c>
      <c r="G6" s="16">
        <v>46</v>
      </c>
      <c r="H6" s="17">
        <f t="shared" si="0"/>
        <v>50</v>
      </c>
    </row>
    <row r="7" spans="1:8" x14ac:dyDescent="0.3">
      <c r="A7" s="39"/>
      <c r="B7" s="42"/>
      <c r="C7" s="42"/>
      <c r="D7" s="15" t="s">
        <v>68</v>
      </c>
      <c r="E7" s="44"/>
      <c r="F7" s="16"/>
      <c r="G7" s="16">
        <v>21</v>
      </c>
      <c r="H7" s="17">
        <f t="shared" si="0"/>
        <v>21</v>
      </c>
    </row>
    <row r="8" spans="1:8" x14ac:dyDescent="0.3">
      <c r="A8" s="39"/>
      <c r="B8" s="46">
        <v>28</v>
      </c>
      <c r="C8" s="46" t="s">
        <v>70</v>
      </c>
      <c r="D8" s="15" t="s">
        <v>71</v>
      </c>
      <c r="E8" s="44"/>
      <c r="F8" s="16">
        <v>4</v>
      </c>
      <c r="G8" s="16">
        <v>46</v>
      </c>
      <c r="H8" s="17">
        <f t="shared" si="0"/>
        <v>50</v>
      </c>
    </row>
    <row r="9" spans="1:8" x14ac:dyDescent="0.3">
      <c r="A9" s="40"/>
      <c r="B9" s="42"/>
      <c r="C9" s="42"/>
      <c r="D9" s="15" t="s">
        <v>68</v>
      </c>
      <c r="E9" s="45"/>
      <c r="F9" s="16"/>
      <c r="G9" s="16">
        <v>14</v>
      </c>
      <c r="H9" s="17">
        <f t="shared" si="0"/>
        <v>14</v>
      </c>
    </row>
    <row r="10" spans="1:8" ht="20.25" x14ac:dyDescent="0.3">
      <c r="A10" s="38" t="s">
        <v>72</v>
      </c>
      <c r="B10" s="38"/>
      <c r="C10" s="38"/>
      <c r="D10" s="38"/>
      <c r="E10" s="38"/>
      <c r="F10" s="18">
        <f>SUM(F4:F9)</f>
        <v>12</v>
      </c>
      <c r="G10" s="18">
        <f>SUM(G4:G9)</f>
        <v>216</v>
      </c>
      <c r="H10" s="18">
        <f>SUM(H4:H9)</f>
        <v>228</v>
      </c>
    </row>
  </sheetData>
  <mergeCells count="16">
    <mergeCell ref="F1:H1"/>
    <mergeCell ref="F2:H2"/>
    <mergeCell ref="A1:A3"/>
    <mergeCell ref="B1:B3"/>
    <mergeCell ref="C1:C3"/>
    <mergeCell ref="D1:D3"/>
    <mergeCell ref="E1:E3"/>
    <mergeCell ref="A10:E10"/>
    <mergeCell ref="A4:A9"/>
    <mergeCell ref="B4:B5"/>
    <mergeCell ref="C4:C5"/>
    <mergeCell ref="E4:E9"/>
    <mergeCell ref="B6:B7"/>
    <mergeCell ref="C6:C7"/>
    <mergeCell ref="B8:B9"/>
    <mergeCell ref="C8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Logistica Eventos</vt:lpstr>
      <vt:lpstr>Logistica Palcos</vt:lpstr>
      <vt:lpstr>Minipalcos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ADACHI</dc:creator>
  <cp:lastModifiedBy>NILSA ADACHI</cp:lastModifiedBy>
  <dcterms:created xsi:type="dcterms:W3CDTF">2022-01-11T20:12:39Z</dcterms:created>
  <dcterms:modified xsi:type="dcterms:W3CDTF">2022-01-19T17:13:37Z</dcterms:modified>
</cp:coreProperties>
</file>